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ae81f85e32ea1ae/Documents/5-HSTP/OCOG HSTP 2026/Website/Resources Tab/"/>
    </mc:Choice>
  </mc:AlternateContent>
  <xr:revisionPtr revIDLastSave="5" documentId="14_{BDE36631-D13B-4B67-ACFA-F2C7D66816F3}" xr6:coauthVersionLast="47" xr6:coauthVersionMax="47" xr10:uidLastSave="{224DD32C-F3EE-4FE4-8321-CB4029AC9089}"/>
  <bookViews>
    <workbookView xWindow="-96" yWindow="-96" windowWidth="19632" windowHeight="12432" xr2:uid="{41AC2CE1-A462-4DB0-B39B-20B6E2DA0387}"/>
  </bookViews>
  <sheets>
    <sheet name="HSTP" sheetId="1" r:id="rId1"/>
    <sheet name="65+ Forecasts" sheetId="2" r:id="rId2"/>
    <sheet name="Population Estimates" sheetId="4" r:id="rId3"/>
    <sheet name="LEP" sheetId="3" r:id="rId4"/>
    <sheet name="Small Area Demographic Estimate" sheetId="5" r:id="rId5"/>
    <sheet name="Hispanic Population 2025" sheetId="6" r:id="rId6"/>
  </sheets>
  <definedNames>
    <definedName name="_xlnm._FilterDatabase" localSheetId="5" hidden="1">'Hispanic Population 2025'!$A$4:$V$25</definedName>
    <definedName name="_xlnm._FilterDatabase" localSheetId="2" hidden="1">'Population Estimates'!$A$5:$A$28</definedName>
    <definedName name="_xlnm._FilterDatabase" localSheetId="4" hidden="1">'Small Area Demographic Estimate'!$A$4:$V$49</definedName>
    <definedName name="_xlnm.Print_Titles" localSheetId="0">HSTP!$A:$A,HSTP!$1:$4</definedName>
    <definedName name="_xlnm.Print_Titles" localSheetId="2">'Population Estimates'!$A:$A,'Population Estimates'!$1:$5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3" i="1" l="1"/>
  <c r="B58" i="1"/>
  <c r="B52" i="1"/>
  <c r="B51" i="1"/>
  <c r="D49" i="1"/>
  <c r="B41" i="1"/>
  <c r="B42" i="1" s="1"/>
  <c r="B40" i="1"/>
  <c r="B37" i="1"/>
  <c r="B38" i="1" s="1"/>
  <c r="B36" i="1"/>
  <c r="B27" i="1"/>
  <c r="B23" i="1"/>
  <c r="B20" i="1"/>
  <c r="E13" i="1"/>
  <c r="C13" i="1"/>
  <c r="D13" i="1" s="1"/>
  <c r="B13" i="1"/>
  <c r="F11" i="1"/>
  <c r="D11" i="1"/>
  <c r="F10" i="1"/>
  <c r="D10" i="1"/>
  <c r="F9" i="1"/>
  <c r="D9" i="1"/>
  <c r="J8" i="1"/>
  <c r="F8" i="1"/>
  <c r="D8" i="1"/>
  <c r="F7" i="1"/>
  <c r="D7" i="1"/>
  <c r="F6" i="1"/>
  <c r="D6" i="1"/>
  <c r="B21" i="1" l="1"/>
  <c r="B28" i="1"/>
  <c r="B29" i="1"/>
  <c r="F13" i="1"/>
  <c r="B33" i="1"/>
  <c r="B34" i="1"/>
  <c r="D50" i="1"/>
  <c r="B53" i="1"/>
  <c r="B61" i="1"/>
  <c r="B56" i="1"/>
  <c r="B25" i="1"/>
  <c r="B24" i="1"/>
</calcChain>
</file>

<file path=xl/sharedStrings.xml><?xml version="1.0" encoding="utf-8"?>
<sst xmlns="http://schemas.openxmlformats.org/spreadsheetml/2006/main" count="351" uniqueCount="202">
  <si>
    <t>Okanogan County Population Characteristics Impacting Access and Mobility</t>
  </si>
  <si>
    <t>Population by Age Cohort</t>
  </si>
  <si>
    <t>With a disability</t>
  </si>
  <si>
    <t>At or Below Poverty</t>
  </si>
  <si>
    <t>Est #</t>
  </si>
  <si>
    <t>Est %</t>
  </si>
  <si>
    <t>Population Age Cohort</t>
  </si>
  <si>
    <t>Under 5 years</t>
  </si>
  <si>
    <t>5 to 17 years</t>
  </si>
  <si>
    <t>18 to 34 years</t>
  </si>
  <si>
    <t>35 to 64 years</t>
  </si>
  <si>
    <t>65 to 74 years</t>
  </si>
  <si>
    <t>75 years and over</t>
  </si>
  <si>
    <t>OKANOGAN COUNTY TOTAL</t>
  </si>
  <si>
    <t>Source: U.S. Census Bureau, 2024 American Community Survey, 5-Year Estimates</t>
  </si>
  <si>
    <t xml:space="preserve"> - "Disability Characteristics" ACS 5-Year Estimates Subject Tables, Table S1810, 2024.</t>
  </si>
  <si>
    <t xml:space="preserve"> - "Poverty Status in the Past 12 Months by Sex by Age" ACS 5-Year Estimates Detailed Tables, Table B17001, 2024.</t>
  </si>
  <si>
    <t>SENIORS</t>
  </si>
  <si>
    <t>Population 65 and older</t>
  </si>
  <si>
    <t>% of Total Population</t>
  </si>
  <si>
    <t>Nearly one in four Okanogan residents is 65 or older</t>
  </si>
  <si>
    <t>Population 65+ w/ Disability</t>
  </si>
  <si>
    <t>% of Pop w/ Disability that is 65+</t>
  </si>
  <si>
    <t>Half the Okanogan population with disabilities is 65 or older</t>
  </si>
  <si>
    <t>% of Pop 65+ that has Disability</t>
  </si>
  <si>
    <t>Over 1/3 of the population aged 65+ has one or more disabilities</t>
  </si>
  <si>
    <t>Population 65+ in Poverty</t>
  </si>
  <si>
    <t>% of Pop in Poverty that is 65+</t>
  </si>
  <si>
    <t>% of Pop 65+ that is in Poverty</t>
  </si>
  <si>
    <t>Poverty has impacts throughout the population but is felt more broadly in groups other than seniors</t>
  </si>
  <si>
    <t>POVERTY</t>
  </si>
  <si>
    <t>Population at or below poverty</t>
  </si>
  <si>
    <t>% of Pop at or below poverty</t>
  </si>
  <si>
    <t>One in five Okanogan residents lives at or below poverty</t>
  </si>
  <si>
    <t>Population under 18</t>
  </si>
  <si>
    <t>Population &lt; 18 in Poverty</t>
  </si>
  <si>
    <t>% of Pop &lt; 18 in Poverty</t>
  </si>
  <si>
    <t>One in four kids under 18 lives at or below poverty</t>
  </si>
  <si>
    <t>Population under 35</t>
  </si>
  <si>
    <t>Population &lt; 35 in Poverty</t>
  </si>
  <si>
    <t>% of Pop &lt; 35 in Poverty</t>
  </si>
  <si>
    <t>Poverty hits children and young adults especially hard</t>
  </si>
  <si>
    <t>VETERANS</t>
  </si>
  <si>
    <t>Veteran Pop by Age Cohort</t>
  </si>
  <si>
    <t>35 to 54 years</t>
  </si>
  <si>
    <t>55 to 64 years</t>
  </si>
  <si>
    <t>Total Veteran Population</t>
  </si>
  <si>
    <t>Total Population aged 18+</t>
  </si>
  <si>
    <t>% of Pop 18+ that is a Vet</t>
  </si>
  <si>
    <t>Almost 1 in 10 Okanogan adults have served in the military. 1/3 of them have a disability.</t>
  </si>
  <si>
    <t>Veterans in Poverty</t>
  </si>
  <si>
    <t>% of Veterans Who are in Poverty</t>
  </si>
  <si>
    <t>Nearly 1 in 10 vets live in poverty</t>
  </si>
  <si>
    <t>Pop 18+ in Poverty</t>
  </si>
  <si>
    <t>% of Pop in Poverty Who are Vets</t>
  </si>
  <si>
    <t>(but) Vets account for just over 4% of the people living in poverty</t>
  </si>
  <si>
    <t>Veterans with a Disability</t>
  </si>
  <si>
    <t>% of Veterans with a Disability</t>
  </si>
  <si>
    <t>About 1 in 3 veterans have one or more disabilities</t>
  </si>
  <si>
    <t>Pop 18+ with a Disability</t>
  </si>
  <si>
    <t>% of Pop w/ Disability that are Vets</t>
  </si>
  <si>
    <t>Vets account for about 15% of the population living with one or more disabilities</t>
  </si>
  <si>
    <t>Supporting Data for Human Services Transportation Plan for Okanogan County</t>
  </si>
  <si>
    <t>Okanogan County Population and Projections - 2020 - 2050</t>
  </si>
  <si>
    <t>Total Population and Population Age 65+</t>
  </si>
  <si>
    <t>OFM Adj. Census</t>
  </si>
  <si>
    <t>Projection</t>
  </si>
  <si>
    <t>#</t>
  </si>
  <si>
    <t>% of Pop</t>
  </si>
  <si>
    <t>Total Population</t>
  </si>
  <si>
    <t>Pop 65+</t>
  </si>
  <si>
    <t>WA State</t>
  </si>
  <si>
    <t>Source:</t>
  </si>
  <si>
    <t>OFM - Forecasting &amp; Research | January 2023 | 2022 GMA Projections, Medium Series</t>
  </si>
  <si>
    <t>Households</t>
  </si>
  <si>
    <t>Language Spoken at Home</t>
  </si>
  <si>
    <t>%</t>
  </si>
  <si>
    <t>English Speaking Only</t>
  </si>
  <si>
    <t>Spanish Speaking</t>
  </si>
  <si>
    <t>Limited English Speaking</t>
  </si>
  <si>
    <t>Not Limited English Speaking</t>
  </si>
  <si>
    <t>Asian &amp; Pacific Island Speaking</t>
  </si>
  <si>
    <t>Other Languages</t>
  </si>
  <si>
    <t>Total Households</t>
  </si>
  <si>
    <t>Source: US Census Bureau. "Household Language by Household Limited English Speaking Status" 2024 American Community Survey, ACS 5-Year Estimates Detailed Tables, Table C16002</t>
  </si>
  <si>
    <t>Limited English Proficiency - Okanogan County</t>
  </si>
  <si>
    <t>Percent of vets age 35-64</t>
  </si>
  <si>
    <t>Veterans age 35-64 = Gulf, Iraq, &amp; Afghanistan wars</t>
  </si>
  <si>
    <t>Incorporated State Total</t>
  </si>
  <si>
    <t>Unincorporated State Total</t>
  </si>
  <si>
    <t>Washington State Total</t>
  </si>
  <si>
    <t>.</t>
  </si>
  <si>
    <t>Winthrop</t>
  </si>
  <si>
    <t>Twisp</t>
  </si>
  <si>
    <t>Tonasket</t>
  </si>
  <si>
    <t>Riverside</t>
  </si>
  <si>
    <t>Pateros</t>
  </si>
  <si>
    <t>Oroville</t>
  </si>
  <si>
    <t>Omak</t>
  </si>
  <si>
    <t>Okanogan</t>
  </si>
  <si>
    <t>Nespelem</t>
  </si>
  <si>
    <t>Elmer City</t>
  </si>
  <si>
    <t>Coulee Dam (part)</t>
  </si>
  <si>
    <t>Conconully</t>
  </si>
  <si>
    <t>Brewster</t>
  </si>
  <si>
    <t>Incorporated Cities &amp; Towns</t>
  </si>
  <si>
    <t>Incorporated Okanogan County</t>
  </si>
  <si>
    <t>Unincorporated Okanogan County</t>
  </si>
  <si>
    <t>Okanogan County</t>
  </si>
  <si>
    <t>2026 Population Estimate</t>
  </si>
  <si>
    <t>2025 Population Estimate</t>
  </si>
  <si>
    <t>2024 Population Estimate</t>
  </si>
  <si>
    <t>2023 Population Estimate</t>
  </si>
  <si>
    <t>2022 Population Estimate</t>
  </si>
  <si>
    <t>2021 Population Estimate¹</t>
  </si>
  <si>
    <t>2020 Population Census</t>
  </si>
  <si>
    <t>Jurisdiction</t>
  </si>
  <si>
    <t>Office of Financial Management, Forecasting and Research Division</t>
  </si>
  <si>
    <t>Used for Allocation of Selected State Revenues</t>
  </si>
  <si>
    <t>2010 Population Census</t>
  </si>
  <si>
    <t>2000 Population Census</t>
  </si>
  <si>
    <t>WA State Office of Financial Management, April 1, 2026 Population Estimates, Intercensal Estimates 2010-2020, and Intercensal Estimates 2000-2010</t>
  </si>
  <si>
    <t>Okanogan County Population Including Cities and Towns 1990 - 2026</t>
  </si>
  <si>
    <t>Okanogan County Population by Age, Gender, and Race - 2020 and 2025</t>
  </si>
  <si>
    <t>2020 POPULATION</t>
  </si>
  <si>
    <t>Gender</t>
  </si>
  <si>
    <t xml:space="preserve">White  </t>
  </si>
  <si>
    <t xml:space="preserve">Black  </t>
  </si>
  <si>
    <t>American Indian/Alaskan Native</t>
  </si>
  <si>
    <t xml:space="preserve">Asian  </t>
  </si>
  <si>
    <t>Native Hawaiian/Pacific Islander</t>
  </si>
  <si>
    <t xml:space="preserve">Two or More Races  </t>
  </si>
  <si>
    <t>Age Group</t>
  </si>
  <si>
    <t>Total</t>
  </si>
  <si>
    <t>Male</t>
  </si>
  <si>
    <t>Female</t>
  </si>
  <si>
    <t>White Total</t>
  </si>
  <si>
    <t>White Male</t>
  </si>
  <si>
    <t>White Female</t>
  </si>
  <si>
    <t>Black Total</t>
  </si>
  <si>
    <t>Black Male</t>
  </si>
  <si>
    <t>Black Female</t>
  </si>
  <si>
    <t>AIAN Total</t>
  </si>
  <si>
    <t>AIAN Male</t>
  </si>
  <si>
    <t>AIAN Female</t>
  </si>
  <si>
    <t>Asian Total</t>
  </si>
  <si>
    <t>Asian Male</t>
  </si>
  <si>
    <t>Asian Female</t>
  </si>
  <si>
    <t>NHPI Total</t>
  </si>
  <si>
    <t>NHPI Male</t>
  </si>
  <si>
    <t>NHPI Female</t>
  </si>
  <si>
    <t>Two or More Races Total</t>
  </si>
  <si>
    <t>Two or More Races Male</t>
  </si>
  <si>
    <t>Two or More Races Female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</si>
  <si>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</si>
  <si>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</si>
  <si>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</si>
  <si>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</si>
  <si>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</si>
  <si>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</si>
  <si>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</si>
  <si>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</si>
  <si>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</si>
  <si>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</si>
  <si>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</si>
  <si>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</si>
  <si>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</si>
  <si>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</si>
  <si>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</si>
  <si>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</si>
  <si>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</si>
  <si>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</si>
  <si>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2025 POPULATION</t>
  </si>
  <si>
    <t>Small Area Demographic Estimates (SADE) by Age, Sex, Race and Hispanic Origin, 2020-2025</t>
  </si>
  <si>
    <t>Washington State Office of Financial Management, Forecasting and Research Division</t>
  </si>
  <si>
    <t>Vintage: 20251222</t>
  </si>
  <si>
    <t>Okanogan County Hispanic Population by Age, Gender, and Race - 2025</t>
  </si>
  <si>
    <t xml:space="preserve">Hispanic White  </t>
  </si>
  <si>
    <t xml:space="preserve">Hispanic Black  </t>
  </si>
  <si>
    <t>Hispanic American Indian/Alaskan Native</t>
  </si>
  <si>
    <t xml:space="preserve">Hispanic Asian  </t>
  </si>
  <si>
    <t>Hispanic Native Hawaiian/Pacific Islander</t>
  </si>
  <si>
    <t xml:space="preserve">Hispanic Two or More Races  </t>
  </si>
  <si>
    <t>Hispanic Male</t>
  </si>
  <si>
    <t>Hispanic Female</t>
  </si>
  <si>
    <t>Hispanic White Total</t>
  </si>
  <si>
    <t>Hispanic White Male</t>
  </si>
  <si>
    <t>Hispanic White Female</t>
  </si>
  <si>
    <t>Hispanic Black Total</t>
  </si>
  <si>
    <t>Hispanic Black Male</t>
  </si>
  <si>
    <t>Hispanic Black Female</t>
  </si>
  <si>
    <t>Hispanic AIAN Total</t>
  </si>
  <si>
    <t>Hispanic AIAN Male</t>
  </si>
  <si>
    <t>Hispanic AIAN Female</t>
  </si>
  <si>
    <t>Hispanic Asian Total</t>
  </si>
  <si>
    <t>Hispanic Asian Male</t>
  </si>
  <si>
    <t>Hispanic NHPI Total</t>
  </si>
  <si>
    <t>Hispanic NHPI Male</t>
  </si>
  <si>
    <t>Hispanic NHPI Female</t>
  </si>
  <si>
    <t>Hispanic Two or More Races Total</t>
  </si>
  <si>
    <t>Hispanic Two or More Races Male</t>
  </si>
  <si>
    <t>Hispanic Two or More Races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</si>
</sst>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\-??_);_(@_)"/>
    <numFmt numFmtId="166" formatCode="0.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2" tint="-0.89999084444715716"/>
      <name val="Arial"/>
      <family val="2"/>
    </font>
    <font>
      <sz val="10"/>
      <name val="Arial"/>
      <family val="2"/>
    </font>
    <font>
      <sz val="8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</font>
    <font>
      <b/>
      <sz val="8"/>
      <color rgb="FF000000"/>
      <name val="Calibri"/>
      <family val="2"/>
    </font>
    <font>
      <sz val="11"/>
      <color theme="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DF7F9"/>
        <bgColor indexed="64"/>
      </patternFill>
    </fill>
    <fill>
      <patternFill patternType="solid">
        <fgColor rgb="FFEEECE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DFB"/>
        <bgColor indexed="64"/>
      </patternFill>
    </fill>
  </fills>
  <borders count="7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theme="0" tint="-0.24994659260841701"/>
      </top>
      <bottom style="thin">
        <color theme="1"/>
      </bottom>
      <diagonal/>
    </border>
    <border>
      <left/>
      <right/>
      <top style="thin">
        <color theme="0" tint="-0.24994659260841701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1"/>
      </bottom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 style="thin">
        <color theme="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1"/>
      </right>
      <top/>
      <bottom style="thin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1"/>
      </right>
      <top style="thin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C1C1C1"/>
      </left>
      <right/>
      <top/>
      <bottom style="thin">
        <color rgb="FFC1C1C1"/>
      </bottom>
      <diagonal/>
    </border>
    <border>
      <left style="thin">
        <color indexed="64"/>
      </left>
      <right style="thin">
        <color indexed="64"/>
      </right>
      <top/>
      <bottom style="thin">
        <color rgb="FFC1C1C1"/>
      </bottom>
      <diagonal/>
    </border>
    <border>
      <left style="thin">
        <color indexed="64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 style="thin">
        <color indexed="64"/>
      </right>
      <top/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indexed="64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indexed="64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C1C1C1"/>
      </top>
      <bottom style="thin">
        <color indexed="64"/>
      </bottom>
      <diagonal/>
    </border>
    <border>
      <left style="thin">
        <color indexed="64"/>
      </left>
      <right style="thin">
        <color rgb="FFC1C1C1"/>
      </right>
      <top style="thin">
        <color rgb="FFC1C1C1"/>
      </top>
      <bottom style="thin">
        <color indexed="64"/>
      </bottom>
      <diagonal/>
    </border>
    <border>
      <left style="thin">
        <color rgb="FFC1C1C1"/>
      </left>
      <right style="thin">
        <color indexed="64"/>
      </right>
      <top style="thin">
        <color rgb="FFC1C1C1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/>
      <right/>
      <top style="thin">
        <color rgb="FFC1C1C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2" tint="-0.89996032593768116"/>
      </left>
      <right style="thin">
        <color rgb="FFC1C1C1"/>
      </right>
      <top style="thin">
        <color theme="2" tint="-0.89996032593768116"/>
      </top>
      <bottom style="thin">
        <color rgb="FFC1C1C1"/>
      </bottom>
      <diagonal/>
    </border>
    <border>
      <left style="thin">
        <color rgb="FFC1C1C1"/>
      </left>
      <right/>
      <top style="thin">
        <color theme="2" tint="-0.89996032593768116"/>
      </top>
      <bottom style="thin">
        <color rgb="FFC1C1C1"/>
      </bottom>
      <diagonal/>
    </border>
    <border>
      <left style="thin">
        <color theme="2" tint="-0.89999084444715716"/>
      </left>
      <right style="thin">
        <color rgb="FFC1C1C1"/>
      </right>
      <top style="thin">
        <color theme="2" tint="-0.89999084444715716"/>
      </top>
      <bottom style="thin">
        <color rgb="FFC1C1C1"/>
      </bottom>
      <diagonal/>
    </border>
    <border>
      <left style="thin">
        <color rgb="FFC1C1C1"/>
      </left>
      <right style="thin">
        <color theme="2" tint="-0.89999084444715716"/>
      </right>
      <top style="thin">
        <color theme="2" tint="-0.89999084444715716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theme="2" tint="-0.89999084444715716"/>
      </top>
      <bottom style="thin">
        <color rgb="FFC1C1C1"/>
      </bottom>
      <diagonal/>
    </border>
    <border>
      <left style="thin">
        <color theme="2" tint="-0.89996032593768116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theme="2" tint="-0.89999084444715716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theme="2" tint="-0.89999084444715716"/>
      </right>
      <top style="thin">
        <color rgb="FFC1C1C1"/>
      </top>
      <bottom style="thin">
        <color rgb="FFC1C1C1"/>
      </bottom>
      <diagonal/>
    </border>
    <border>
      <left style="thin">
        <color theme="2" tint="-0.89996032593768116"/>
      </left>
      <right style="thin">
        <color rgb="FFC1C1C1"/>
      </right>
      <top style="thin">
        <color rgb="FFC1C1C1"/>
      </top>
      <bottom style="thin">
        <color theme="2" tint="-0.89996032593768116"/>
      </bottom>
      <diagonal/>
    </border>
    <border>
      <left style="thin">
        <color rgb="FFC1C1C1"/>
      </left>
      <right/>
      <top style="thin">
        <color rgb="FFC1C1C1"/>
      </top>
      <bottom style="thin">
        <color theme="2" tint="-0.89996032593768116"/>
      </bottom>
      <diagonal/>
    </border>
    <border>
      <left style="thin">
        <color theme="2" tint="-0.89999084444715716"/>
      </left>
      <right style="thin">
        <color rgb="FFC1C1C1"/>
      </right>
      <top style="thin">
        <color rgb="FFC1C1C1"/>
      </top>
      <bottom style="thin">
        <color theme="2" tint="-0.89999084444715716"/>
      </bottom>
      <diagonal/>
    </border>
    <border>
      <left style="thin">
        <color rgb="FFC1C1C1"/>
      </left>
      <right style="thin">
        <color theme="2" tint="-0.89999084444715716"/>
      </right>
      <top style="thin">
        <color rgb="FFC1C1C1"/>
      </top>
      <bottom style="thin">
        <color theme="2" tint="-0.89999084444715716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theme="2" tint="-0.89999084444715716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0" fontId="19" fillId="0" borderId="0">
      <alignment vertical="top"/>
    </xf>
    <xf numFmtId="0" fontId="29" fillId="0" borderId="0"/>
  </cellStyleXfs>
  <cellXfs count="278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wrapText="1" indent="2"/>
    </xf>
    <xf numFmtId="3" fontId="0" fillId="0" borderId="6" xfId="1" applyNumberFormat="1" applyFont="1" applyBorder="1" applyAlignment="1">
      <alignment horizontal="center" vertical="center" wrapText="1"/>
    </xf>
    <xf numFmtId="0" fontId="0" fillId="0" borderId="7" xfId="1" applyNumberFormat="1" applyFont="1" applyBorder="1" applyAlignment="1">
      <alignment horizontal="center" vertical="center" wrapText="1"/>
    </xf>
    <xf numFmtId="164" fontId="0" fillId="0" borderId="8" xfId="2" applyNumberFormat="1" applyFont="1" applyBorder="1" applyAlignment="1">
      <alignment horizontal="center" wrapText="1"/>
    </xf>
    <xf numFmtId="3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3" fontId="0" fillId="0" borderId="0" xfId="0" applyNumberFormat="1"/>
    <xf numFmtId="3" fontId="0" fillId="0" borderId="7" xfId="1" applyNumberFormat="1" applyFont="1" applyBorder="1" applyAlignment="1">
      <alignment horizontal="center" vertical="center" wrapText="1"/>
    </xf>
    <xf numFmtId="0" fontId="0" fillId="2" borderId="6" xfId="0" applyFill="1" applyBorder="1" applyAlignment="1">
      <alignment wrapText="1" indent="2"/>
    </xf>
    <xf numFmtId="3" fontId="0" fillId="2" borderId="6" xfId="1" applyNumberFormat="1" applyFont="1" applyFill="1" applyBorder="1" applyAlignment="1">
      <alignment horizontal="center" vertical="center" wrapText="1"/>
    </xf>
    <xf numFmtId="3" fontId="0" fillId="2" borderId="7" xfId="1" applyNumberFormat="1" applyFont="1" applyFill="1" applyBorder="1" applyAlignment="1">
      <alignment horizontal="center" vertical="center" wrapText="1"/>
    </xf>
    <xf numFmtId="164" fontId="0" fillId="2" borderId="8" xfId="2" applyNumberFormat="1" applyFont="1" applyFill="1" applyBorder="1" applyAlignment="1">
      <alignment horizontal="center" wrapText="1"/>
    </xf>
    <xf numFmtId="3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3" fontId="2" fillId="0" borderId="4" xfId="1" applyNumberFormat="1" applyFont="1" applyBorder="1" applyAlignment="1">
      <alignment horizontal="center" vertical="center" wrapText="1"/>
    </xf>
    <xf numFmtId="3" fontId="2" fillId="0" borderId="9" xfId="1" applyNumberFormat="1" applyFont="1" applyBorder="1" applyAlignment="1">
      <alignment horizontal="center" vertical="center" wrapText="1"/>
    </xf>
    <xf numFmtId="164" fontId="2" fillId="0" borderId="10" xfId="2" applyNumberFormat="1" applyFont="1" applyBorder="1" applyAlignment="1">
      <alignment horizontal="center" wrapText="1"/>
    </xf>
    <xf numFmtId="164" fontId="0" fillId="0" borderId="10" xfId="0" applyNumberFormat="1" applyBorder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/>
    </xf>
    <xf numFmtId="0" fontId="9" fillId="0" borderId="0" xfId="1" applyNumberFormat="1" applyFont="1" applyFill="1" applyBorder="1" applyAlignment="1" applyProtection="1"/>
    <xf numFmtId="165" fontId="0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9" fillId="0" borderId="0" xfId="0" applyFont="1" applyAlignment="1">
      <alignment vertical="center"/>
    </xf>
    <xf numFmtId="3" fontId="9" fillId="0" borderId="21" xfId="0" applyNumberFormat="1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3" fontId="9" fillId="0" borderId="22" xfId="0" applyNumberFormat="1" applyFont="1" applyBorder="1" applyAlignment="1">
      <alignment vertical="center"/>
    </xf>
    <xf numFmtId="3" fontId="9" fillId="0" borderId="0" xfId="0" applyNumberFormat="1" applyFont="1" applyAlignment="1">
      <alignment horizontal="right" vertical="center"/>
    </xf>
    <xf numFmtId="3" fontId="9" fillId="0" borderId="21" xfId="0" applyNumberFormat="1" applyFont="1" applyBorder="1" applyAlignment="1">
      <alignment horizontal="right" vertical="center"/>
    </xf>
    <xf numFmtId="0" fontId="9" fillId="4" borderId="0" xfId="0" applyFont="1" applyFill="1" applyAlignment="1">
      <alignment horizontal="right" vertical="center"/>
    </xf>
    <xf numFmtId="3" fontId="9" fillId="4" borderId="21" xfId="0" applyNumberFormat="1" applyFont="1" applyFill="1" applyBorder="1" applyAlignment="1">
      <alignment horizontal="right" vertical="center"/>
    </xf>
    <xf numFmtId="166" fontId="9" fillId="4" borderId="0" xfId="0" applyNumberFormat="1" applyFont="1" applyFill="1" applyAlignment="1">
      <alignment horizontal="center" vertical="center"/>
    </xf>
    <xf numFmtId="166" fontId="9" fillId="4" borderId="22" xfId="0" applyNumberFormat="1" applyFont="1" applyFill="1" applyBorder="1" applyAlignment="1">
      <alignment horizontal="center" vertical="center"/>
    </xf>
    <xf numFmtId="3" fontId="9" fillId="4" borderId="0" xfId="0" applyNumberFormat="1" applyFont="1" applyFill="1" applyAlignment="1">
      <alignment horizontal="right" vertical="center"/>
    </xf>
    <xf numFmtId="0" fontId="11" fillId="5" borderId="0" xfId="0" applyFont="1" applyFill="1" applyAlignment="1">
      <alignment horizontal="right" vertical="center"/>
    </xf>
    <xf numFmtId="3" fontId="11" fillId="5" borderId="23" xfId="0" applyNumberFormat="1" applyFont="1" applyFill="1" applyBorder="1" applyAlignment="1">
      <alignment horizontal="right" vertical="center"/>
    </xf>
    <xf numFmtId="166" fontId="11" fillId="5" borderId="24" xfId="0" applyNumberFormat="1" applyFont="1" applyFill="1" applyBorder="1" applyAlignment="1">
      <alignment horizontal="center" vertical="center"/>
    </xf>
    <xf numFmtId="166" fontId="11" fillId="5" borderId="25" xfId="0" applyNumberFormat="1" applyFont="1" applyFill="1" applyBorder="1" applyAlignment="1">
      <alignment horizontal="center" vertical="center"/>
    </xf>
    <xf numFmtId="3" fontId="11" fillId="5" borderId="24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0" fontId="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164" fontId="14" fillId="0" borderId="8" xfId="2" applyNumberFormat="1" applyFont="1" applyBorder="1" applyAlignment="1">
      <alignment vertical="center"/>
    </xf>
    <xf numFmtId="3" fontId="14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164" fontId="5" fillId="0" borderId="3" xfId="2" applyNumberFormat="1" applyFont="1" applyBorder="1" applyAlignment="1">
      <alignment vertical="center"/>
    </xf>
    <xf numFmtId="0" fontId="5" fillId="4" borderId="26" xfId="0" applyFont="1" applyFill="1" applyBorder="1" applyAlignment="1">
      <alignment vertical="center"/>
    </xf>
    <xf numFmtId="3" fontId="5" fillId="4" borderId="26" xfId="0" applyNumberFormat="1" applyFont="1" applyFill="1" applyBorder="1" applyAlignment="1">
      <alignment vertical="center"/>
    </xf>
    <xf numFmtId="164" fontId="5" fillId="4" borderId="27" xfId="2" applyNumberFormat="1" applyFont="1" applyFill="1" applyBorder="1" applyAlignment="1">
      <alignment vertical="center"/>
    </xf>
    <xf numFmtId="0" fontId="5" fillId="0" borderId="9" xfId="0" applyFont="1" applyBorder="1" applyAlignment="1">
      <alignment horizontal="right" vertical="center"/>
    </xf>
    <xf numFmtId="3" fontId="5" fillId="0" borderId="9" xfId="0" applyNumberFormat="1" applyFont="1" applyBorder="1" applyAlignment="1">
      <alignment vertical="center"/>
    </xf>
    <xf numFmtId="164" fontId="5" fillId="0" borderId="10" xfId="2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6" fillId="0" borderId="0" xfId="0" applyFont="1"/>
    <xf numFmtId="0" fontId="14" fillId="0" borderId="5" xfId="0" applyFont="1" applyBorder="1" applyAlignment="1">
      <alignment horizontal="center" vertical="center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" fillId="6" borderId="0" xfId="0" applyFont="1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/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wrapText="1"/>
    </xf>
    <xf numFmtId="3" fontId="0" fillId="7" borderId="0" xfId="0" applyNumberFormat="1" applyFill="1" applyAlignment="1">
      <alignment wrapText="1"/>
    </xf>
    <xf numFmtId="0" fontId="0" fillId="7" borderId="0" xfId="0" applyFill="1" applyAlignment="1">
      <alignment horizontal="center" vertical="center"/>
    </xf>
    <xf numFmtId="0" fontId="0" fillId="7" borderId="0" xfId="0" applyFill="1"/>
    <xf numFmtId="164" fontId="0" fillId="7" borderId="0" xfId="2" applyNumberFormat="1" applyFont="1" applyFill="1" applyAlignment="1">
      <alignment wrapText="1"/>
    </xf>
    <xf numFmtId="3" fontId="0" fillId="7" borderId="0" xfId="2" applyNumberFormat="1" applyFont="1" applyFill="1" applyAlignment="1">
      <alignment wrapText="1"/>
    </xf>
    <xf numFmtId="164" fontId="0" fillId="7" borderId="0" xfId="0" applyNumberFormat="1" applyFill="1" applyAlignment="1">
      <alignment wrapText="1"/>
    </xf>
    <xf numFmtId="0" fontId="2" fillId="5" borderId="0" xfId="0" applyFont="1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/>
    <xf numFmtId="0" fontId="0" fillId="5" borderId="0" xfId="0" applyFill="1" applyAlignment="1">
      <alignment horizontal="center" vertical="center"/>
    </xf>
    <xf numFmtId="0" fontId="6" fillId="8" borderId="0" xfId="0" applyFont="1" applyFill="1" applyAlignment="1">
      <alignment wrapText="1"/>
    </xf>
    <xf numFmtId="0" fontId="0" fillId="8" borderId="0" xfId="0" applyFill="1" applyAlignment="1">
      <alignment wrapText="1"/>
    </xf>
    <xf numFmtId="0" fontId="0" fillId="8" borderId="0" xfId="0" applyFill="1"/>
    <xf numFmtId="0" fontId="0" fillId="8" borderId="0" xfId="0" applyFill="1" applyAlignment="1">
      <alignment horizontal="center" vertical="center"/>
    </xf>
    <xf numFmtId="0" fontId="0" fillId="8" borderId="0" xfId="0" applyFill="1" applyAlignment="1">
      <alignment wrapText="1" indent="2"/>
    </xf>
    <xf numFmtId="0" fontId="0" fillId="8" borderId="0" xfId="0" applyFill="1" applyAlignment="1">
      <alignment horizontal="center" wrapText="1"/>
    </xf>
    <xf numFmtId="3" fontId="0" fillId="8" borderId="0" xfId="0" applyNumberFormat="1" applyFill="1" applyAlignment="1">
      <alignment horizontal="center" vertical="center"/>
    </xf>
    <xf numFmtId="0" fontId="0" fillId="8" borderId="0" xfId="0" applyFill="1" applyAlignment="1">
      <alignment horizontal="left" vertical="center"/>
    </xf>
    <xf numFmtId="164" fontId="0" fillId="8" borderId="0" xfId="2" applyNumberFormat="1" applyFont="1" applyFill="1" applyAlignment="1">
      <alignment horizontal="center"/>
    </xf>
    <xf numFmtId="3" fontId="0" fillId="8" borderId="0" xfId="0" applyNumberFormat="1" applyFill="1" applyAlignment="1">
      <alignment horizontal="center" wrapText="1"/>
    </xf>
    <xf numFmtId="164" fontId="0" fillId="8" borderId="0" xfId="2" applyNumberFormat="1" applyFont="1" applyFill="1" applyAlignment="1">
      <alignment horizontal="center" wrapText="1"/>
    </xf>
    <xf numFmtId="164" fontId="0" fillId="8" borderId="0" xfId="2" applyNumberFormat="1" applyFont="1" applyFill="1" applyAlignment="1">
      <alignment wrapText="1"/>
    </xf>
    <xf numFmtId="3" fontId="0" fillId="8" borderId="0" xfId="0" applyNumberFormat="1" applyFill="1" applyAlignment="1">
      <alignment wrapText="1"/>
    </xf>
    <xf numFmtId="0" fontId="4" fillId="0" borderId="1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8" borderId="0" xfId="0" applyFill="1" applyAlignment="1">
      <alignment horizontal="left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8" fillId="0" borderId="0" xfId="3" applyFont="1"/>
    <xf numFmtId="0" fontId="18" fillId="0" borderId="0" xfId="3" applyFont="1" applyAlignment="1">
      <alignment horizontal="left"/>
    </xf>
    <xf numFmtId="0" fontId="18" fillId="0" borderId="0" xfId="3" applyFont="1" applyAlignment="1">
      <alignment wrapText="1"/>
    </xf>
    <xf numFmtId="0" fontId="18" fillId="0" borderId="0" xfId="3" applyFont="1" applyAlignment="1">
      <alignment vertical="center"/>
    </xf>
    <xf numFmtId="3" fontId="20" fillId="0" borderId="32" xfId="3" applyNumberFormat="1" applyFont="1" applyBorder="1" applyAlignment="1">
      <alignment horizontal="right" vertical="center"/>
    </xf>
    <xf numFmtId="3" fontId="20" fillId="0" borderId="33" xfId="3" applyNumberFormat="1" applyFont="1" applyBorder="1" applyAlignment="1">
      <alignment horizontal="right" vertical="center"/>
    </xf>
    <xf numFmtId="3" fontId="20" fillId="0" borderId="34" xfId="3" applyNumberFormat="1" applyFont="1" applyBorder="1" applyAlignment="1">
      <alignment horizontal="right" vertical="center"/>
    </xf>
    <xf numFmtId="2" fontId="20" fillId="0" borderId="34" xfId="3" applyNumberFormat="1" applyFont="1" applyBorder="1" applyAlignment="1">
      <alignment horizontal="right" vertical="center"/>
    </xf>
    <xf numFmtId="0" fontId="20" fillId="0" borderId="35" xfId="3" applyFont="1" applyBorder="1" applyAlignment="1">
      <alignment horizontal="left" vertical="center" wrapText="1"/>
    </xf>
    <xf numFmtId="3" fontId="20" fillId="0" borderId="32" xfId="4" applyNumberFormat="1" applyFont="1" applyBorder="1" applyAlignment="1">
      <alignment horizontal="right" vertical="center"/>
    </xf>
    <xf numFmtId="3" fontId="20" fillId="0" borderId="33" xfId="4" applyNumberFormat="1" applyFont="1" applyBorder="1" applyAlignment="1">
      <alignment horizontal="right" vertical="center"/>
    </xf>
    <xf numFmtId="3" fontId="20" fillId="4" borderId="32" xfId="4" applyNumberFormat="1" applyFont="1" applyFill="1" applyBorder="1" applyAlignment="1">
      <alignment horizontal="right" vertical="center"/>
    </xf>
    <xf numFmtId="3" fontId="20" fillId="4" borderId="33" xfId="4" applyNumberFormat="1" applyFont="1" applyFill="1" applyBorder="1" applyAlignment="1">
      <alignment horizontal="right" vertical="center"/>
    </xf>
    <xf numFmtId="3" fontId="20" fillId="4" borderId="34" xfId="4" applyNumberFormat="1" applyFont="1" applyFill="1" applyBorder="1" applyAlignment="1">
      <alignment horizontal="right" vertical="center"/>
    </xf>
    <xf numFmtId="0" fontId="20" fillId="4" borderId="35" xfId="3" applyFont="1" applyFill="1" applyBorder="1" applyAlignment="1">
      <alignment horizontal="left" vertical="center" wrapText="1"/>
    </xf>
    <xf numFmtId="3" fontId="20" fillId="0" borderId="34" xfId="4" applyNumberFormat="1" applyFont="1" applyBorder="1" applyAlignment="1">
      <alignment horizontal="right" vertical="center"/>
    </xf>
    <xf numFmtId="3" fontId="22" fillId="5" borderId="32" xfId="4" applyNumberFormat="1" applyFont="1" applyFill="1" applyBorder="1" applyAlignment="1">
      <alignment horizontal="right" vertical="center"/>
    </xf>
    <xf numFmtId="3" fontId="22" fillId="5" borderId="33" xfId="4" applyNumberFormat="1" applyFont="1" applyFill="1" applyBorder="1" applyAlignment="1">
      <alignment horizontal="right" vertical="center"/>
    </xf>
    <xf numFmtId="3" fontId="22" fillId="5" borderId="34" xfId="4" applyNumberFormat="1" applyFont="1" applyFill="1" applyBorder="1" applyAlignment="1">
      <alignment horizontal="right" vertical="center"/>
    </xf>
    <xf numFmtId="0" fontId="22" fillId="5" borderId="35" xfId="3" applyFont="1" applyFill="1" applyBorder="1" applyAlignment="1">
      <alignment horizontal="left" vertical="center" wrapText="1"/>
    </xf>
    <xf numFmtId="3" fontId="23" fillId="0" borderId="32" xfId="4" applyNumberFormat="1" applyFont="1" applyBorder="1" applyAlignment="1">
      <alignment horizontal="right" vertical="center"/>
    </xf>
    <xf numFmtId="3" fontId="23" fillId="0" borderId="33" xfId="4" applyNumberFormat="1" applyFont="1" applyBorder="1" applyAlignment="1">
      <alignment horizontal="right" vertical="center"/>
    </xf>
    <xf numFmtId="3" fontId="23" fillId="0" borderId="34" xfId="4" applyNumberFormat="1" applyFont="1" applyBorder="1" applyAlignment="1">
      <alignment horizontal="right" vertical="center"/>
    </xf>
    <xf numFmtId="0" fontId="23" fillId="0" borderId="35" xfId="3" applyFont="1" applyBorder="1" applyAlignment="1">
      <alignment horizontal="left" vertical="center" wrapText="1"/>
    </xf>
    <xf numFmtId="0" fontId="24" fillId="0" borderId="36" xfId="3" applyFont="1" applyBorder="1" applyAlignment="1">
      <alignment horizontal="right" wrapText="1"/>
    </xf>
    <xf numFmtId="0" fontId="24" fillId="0" borderId="37" xfId="3" applyFont="1" applyBorder="1" applyAlignment="1">
      <alignment horizontal="right" wrapText="1"/>
    </xf>
    <xf numFmtId="0" fontId="24" fillId="0" borderId="38" xfId="3" applyFont="1" applyBorder="1" applyAlignment="1">
      <alignment horizontal="right" wrapText="1"/>
    </xf>
    <xf numFmtId="0" fontId="24" fillId="0" borderId="39" xfId="3" applyFont="1" applyBorder="1" applyAlignment="1">
      <alignment horizontal="left" vertical="center" wrapText="1"/>
    </xf>
    <xf numFmtId="0" fontId="24" fillId="3" borderId="40" xfId="3" applyFont="1" applyFill="1" applyBorder="1" applyAlignment="1">
      <alignment horizontal="right" wrapText="1"/>
    </xf>
    <xf numFmtId="0" fontId="24" fillId="3" borderId="41" xfId="3" applyFont="1" applyFill="1" applyBorder="1" applyAlignment="1">
      <alignment horizontal="right" wrapText="1"/>
    </xf>
    <xf numFmtId="0" fontId="24" fillId="3" borderId="42" xfId="3" applyFont="1" applyFill="1" applyBorder="1" applyAlignment="1">
      <alignment horizontal="right" wrapText="1"/>
    </xf>
    <xf numFmtId="0" fontId="24" fillId="3" borderId="43" xfId="3" applyFont="1" applyFill="1" applyBorder="1" applyAlignment="1">
      <alignment horizontal="left" vertical="center" wrapText="1"/>
    </xf>
    <xf numFmtId="0" fontId="25" fillId="0" borderId="0" xfId="3" applyFont="1" applyAlignment="1">
      <alignment horizontal="left"/>
    </xf>
    <xf numFmtId="0" fontId="26" fillId="0" borderId="0" xfId="3" applyFont="1" applyAlignment="1">
      <alignment horizontal="left"/>
    </xf>
    <xf numFmtId="0" fontId="24" fillId="3" borderId="44" xfId="3" applyFont="1" applyFill="1" applyBorder="1" applyAlignment="1">
      <alignment horizontal="left" vertical="center" wrapText="1"/>
    </xf>
    <xf numFmtId="0" fontId="24" fillId="0" borderId="44" xfId="3" applyFont="1" applyBorder="1" applyAlignment="1">
      <alignment horizontal="left" vertical="center" wrapText="1"/>
    </xf>
    <xf numFmtId="0" fontId="20" fillId="0" borderId="45" xfId="3" applyFont="1" applyBorder="1" applyAlignment="1">
      <alignment horizontal="left" vertical="center" wrapText="1"/>
    </xf>
    <xf numFmtId="0" fontId="24" fillId="3" borderId="44" xfId="3" applyFont="1" applyFill="1" applyBorder="1" applyAlignment="1">
      <alignment horizontal="right" vertical="center" wrapText="1"/>
    </xf>
    <xf numFmtId="3" fontId="20" fillId="4" borderId="45" xfId="3" applyNumberFormat="1" applyFont="1" applyFill="1" applyBorder="1" applyAlignment="1">
      <alignment horizontal="right" vertical="center" wrapText="1"/>
    </xf>
    <xf numFmtId="0" fontId="20" fillId="0" borderId="45" xfId="3" applyFont="1" applyBorder="1" applyAlignment="1">
      <alignment horizontal="right" vertical="center" wrapText="1"/>
    </xf>
    <xf numFmtId="0" fontId="20" fillId="4" borderId="45" xfId="3" applyFont="1" applyFill="1" applyBorder="1" applyAlignment="1">
      <alignment horizontal="right" vertical="center" wrapText="1"/>
    </xf>
    <xf numFmtId="3" fontId="20" fillId="0" borderId="45" xfId="3" applyNumberFormat="1" applyFont="1" applyBorder="1" applyAlignment="1">
      <alignment horizontal="right" vertical="center" wrapText="1"/>
    </xf>
    <xf numFmtId="3" fontId="23" fillId="0" borderId="45" xfId="3" applyNumberFormat="1" applyFont="1" applyBorder="1" applyAlignment="1">
      <alignment horizontal="right" vertical="center" wrapText="1"/>
    </xf>
    <xf numFmtId="3" fontId="22" fillId="5" borderId="45" xfId="3" applyNumberFormat="1" applyFont="1" applyFill="1" applyBorder="1" applyAlignment="1">
      <alignment horizontal="right" vertical="center" wrapText="1"/>
    </xf>
    <xf numFmtId="0" fontId="21" fillId="5" borderId="35" xfId="3" applyFont="1" applyFill="1" applyBorder="1" applyAlignment="1">
      <alignment horizontal="left" vertical="center" wrapText="1"/>
    </xf>
    <xf numFmtId="0" fontId="21" fillId="5" borderId="45" xfId="3" applyFont="1" applyFill="1" applyBorder="1" applyAlignment="1">
      <alignment horizontal="left" vertical="center" wrapText="1"/>
    </xf>
    <xf numFmtId="3" fontId="20" fillId="5" borderId="34" xfId="4" applyNumberFormat="1" applyFont="1" applyFill="1" applyBorder="1" applyAlignment="1">
      <alignment horizontal="right" vertical="center"/>
    </xf>
    <xf numFmtId="3" fontId="20" fillId="5" borderId="33" xfId="4" applyNumberFormat="1" applyFont="1" applyFill="1" applyBorder="1" applyAlignment="1">
      <alignment horizontal="right" vertical="center"/>
    </xf>
    <xf numFmtId="3" fontId="20" fillId="5" borderId="32" xfId="4" applyNumberFormat="1" applyFont="1" applyFill="1" applyBorder="1" applyAlignment="1">
      <alignment horizontal="right" vertical="center"/>
    </xf>
    <xf numFmtId="0" fontId="27" fillId="0" borderId="35" xfId="3" applyFont="1" applyBorder="1" applyAlignment="1">
      <alignment horizontal="left" vertical="center" wrapText="1"/>
    </xf>
    <xf numFmtId="3" fontId="27" fillId="0" borderId="45" xfId="3" applyNumberFormat="1" applyFont="1" applyBorder="1" applyAlignment="1">
      <alignment horizontal="right" vertical="center" wrapText="1"/>
    </xf>
    <xf numFmtId="3" fontId="27" fillId="0" borderId="34" xfId="4" applyNumberFormat="1" applyFont="1" applyBorder="1" applyAlignment="1">
      <alignment horizontal="right" vertical="center"/>
    </xf>
    <xf numFmtId="3" fontId="27" fillId="0" borderId="34" xfId="3" applyNumberFormat="1" applyFont="1" applyBorder="1" applyAlignment="1">
      <alignment vertical="center"/>
    </xf>
    <xf numFmtId="3" fontId="27" fillId="0" borderId="33" xfId="3" applyNumberFormat="1" applyFont="1" applyBorder="1" applyAlignment="1">
      <alignment vertical="center"/>
    </xf>
    <xf numFmtId="3" fontId="27" fillId="0" borderId="32" xfId="3" applyNumberFormat="1" applyFont="1" applyBorder="1" applyAlignment="1">
      <alignment vertical="center"/>
    </xf>
    <xf numFmtId="0" fontId="27" fillId="0" borderId="31" xfId="3" applyFont="1" applyBorder="1" applyAlignment="1">
      <alignment horizontal="left" vertical="center" wrapText="1"/>
    </xf>
    <xf numFmtId="3" fontId="27" fillId="0" borderId="46" xfId="3" applyNumberFormat="1" applyFont="1" applyBorder="1" applyAlignment="1">
      <alignment horizontal="right" vertical="center" wrapText="1"/>
    </xf>
    <xf numFmtId="3" fontId="27" fillId="0" borderId="30" xfId="4" applyNumberFormat="1" applyFont="1" applyBorder="1" applyAlignment="1">
      <alignment horizontal="right" vertical="center"/>
    </xf>
    <xf numFmtId="3" fontId="27" fillId="0" borderId="30" xfId="3" applyNumberFormat="1" applyFont="1" applyBorder="1" applyAlignment="1">
      <alignment vertical="center"/>
    </xf>
    <xf numFmtId="3" fontId="27" fillId="0" borderId="29" xfId="3" applyNumberFormat="1" applyFont="1" applyBorder="1" applyAlignment="1">
      <alignment vertical="center"/>
    </xf>
    <xf numFmtId="3" fontId="27" fillId="0" borderId="28" xfId="3" applyNumberFormat="1" applyFont="1" applyBorder="1" applyAlignment="1">
      <alignment vertical="center"/>
    </xf>
    <xf numFmtId="0" fontId="28" fillId="0" borderId="0" xfId="3" applyFont="1" applyAlignment="1">
      <alignment horizontal="left"/>
    </xf>
    <xf numFmtId="0" fontId="30" fillId="9" borderId="0" xfId="5" applyFont="1" applyFill="1" applyAlignment="1">
      <alignment horizontal="left"/>
    </xf>
    <xf numFmtId="0" fontId="31" fillId="9" borderId="0" xfId="5" applyFont="1" applyFill="1" applyAlignment="1">
      <alignment horizontal="left"/>
    </xf>
    <xf numFmtId="0" fontId="29" fillId="9" borderId="0" xfId="5" applyFill="1" applyAlignment="1">
      <alignment horizontal="left"/>
    </xf>
    <xf numFmtId="0" fontId="32" fillId="3" borderId="47" xfId="5" applyFont="1" applyFill="1" applyBorder="1" applyAlignment="1">
      <alignment horizontal="center"/>
    </xf>
    <xf numFmtId="0" fontId="32" fillId="3" borderId="47" xfId="5" applyFont="1" applyFill="1" applyBorder="1"/>
    <xf numFmtId="0" fontId="33" fillId="9" borderId="0" xfId="5" applyFont="1" applyFill="1" applyAlignment="1">
      <alignment horizontal="left"/>
    </xf>
    <xf numFmtId="0" fontId="34" fillId="3" borderId="47" xfId="5" applyFont="1" applyFill="1" applyBorder="1" applyAlignment="1">
      <alignment horizontal="center" vertical="center" wrapText="1"/>
    </xf>
    <xf numFmtId="0" fontId="31" fillId="9" borderId="48" xfId="5" applyFont="1" applyFill="1" applyBorder="1" applyAlignment="1">
      <alignment horizontal="left" wrapText="1"/>
    </xf>
    <xf numFmtId="3" fontId="31" fillId="9" borderId="49" xfId="5" applyNumberFormat="1" applyFont="1" applyFill="1" applyBorder="1" applyAlignment="1">
      <alignment horizontal="right" wrapText="1"/>
    </xf>
    <xf numFmtId="3" fontId="31" fillId="9" borderId="50" xfId="5" applyNumberFormat="1" applyFont="1" applyFill="1" applyBorder="1" applyAlignment="1">
      <alignment horizontal="right" wrapText="1"/>
    </xf>
    <xf numFmtId="3" fontId="31" fillId="9" borderId="51" xfId="5" applyNumberFormat="1" applyFont="1" applyFill="1" applyBorder="1" applyAlignment="1">
      <alignment horizontal="right" wrapText="1"/>
    </xf>
    <xf numFmtId="3" fontId="31" fillId="9" borderId="52" xfId="5" applyNumberFormat="1" applyFont="1" applyFill="1" applyBorder="1" applyAlignment="1">
      <alignment horizontal="right" wrapText="1"/>
    </xf>
    <xf numFmtId="0" fontId="31" fillId="4" borderId="53" xfId="5" applyFont="1" applyFill="1" applyBorder="1" applyAlignment="1">
      <alignment horizontal="left" wrapText="1"/>
    </xf>
    <xf numFmtId="3" fontId="31" fillId="4" borderId="54" xfId="5" applyNumberFormat="1" applyFont="1" applyFill="1" applyBorder="1" applyAlignment="1">
      <alignment horizontal="right" wrapText="1"/>
    </xf>
    <xf numFmtId="3" fontId="31" fillId="4" borderId="55" xfId="5" applyNumberFormat="1" applyFont="1" applyFill="1" applyBorder="1" applyAlignment="1">
      <alignment horizontal="right" wrapText="1"/>
    </xf>
    <xf numFmtId="3" fontId="31" fillId="4" borderId="56" xfId="5" applyNumberFormat="1" applyFont="1" applyFill="1" applyBorder="1" applyAlignment="1">
      <alignment horizontal="right" wrapText="1"/>
    </xf>
    <xf numFmtId="3" fontId="31" fillId="4" borderId="57" xfId="5" applyNumberFormat="1" applyFont="1" applyFill="1" applyBorder="1" applyAlignment="1">
      <alignment horizontal="right" wrapText="1"/>
    </xf>
    <xf numFmtId="0" fontId="31" fillId="9" borderId="53" xfId="5" applyFont="1" applyFill="1" applyBorder="1" applyAlignment="1">
      <alignment horizontal="left" wrapText="1"/>
    </xf>
    <xf numFmtId="3" fontId="31" fillId="9" borderId="54" xfId="5" applyNumberFormat="1" applyFont="1" applyFill="1" applyBorder="1" applyAlignment="1">
      <alignment horizontal="right" wrapText="1"/>
    </xf>
    <xf numFmtId="3" fontId="31" fillId="9" borderId="55" xfId="5" applyNumberFormat="1" applyFont="1" applyFill="1" applyBorder="1" applyAlignment="1">
      <alignment horizontal="right" wrapText="1"/>
    </xf>
    <xf numFmtId="3" fontId="31" fillId="9" borderId="56" xfId="5" applyNumberFormat="1" applyFont="1" applyFill="1" applyBorder="1" applyAlignment="1">
      <alignment horizontal="right" wrapText="1"/>
    </xf>
    <xf numFmtId="3" fontId="31" fillId="9" borderId="57" xfId="5" applyNumberFormat="1" applyFont="1" applyFill="1" applyBorder="1" applyAlignment="1">
      <alignment horizontal="right" wrapText="1"/>
    </xf>
    <xf numFmtId="0" fontId="29" fillId="9" borderId="58" xfId="5" applyFill="1" applyBorder="1" applyAlignment="1">
      <alignment horizontal="left"/>
    </xf>
    <xf numFmtId="0" fontId="35" fillId="5" borderId="53" xfId="5" applyFont="1" applyFill="1" applyBorder="1" applyAlignment="1">
      <alignment horizontal="left" wrapText="1"/>
    </xf>
    <xf numFmtId="3" fontId="35" fillId="5" borderId="59" xfId="5" applyNumberFormat="1" applyFont="1" applyFill="1" applyBorder="1" applyAlignment="1">
      <alignment horizontal="right" wrapText="1"/>
    </xf>
    <xf numFmtId="3" fontId="35" fillId="5" borderId="60" xfId="5" applyNumberFormat="1" applyFont="1" applyFill="1" applyBorder="1" applyAlignment="1">
      <alignment horizontal="right" wrapText="1"/>
    </xf>
    <xf numFmtId="3" fontId="35" fillId="5" borderId="61" xfId="5" applyNumberFormat="1" applyFont="1" applyFill="1" applyBorder="1" applyAlignment="1">
      <alignment horizontal="right" wrapText="1"/>
    </xf>
    <xf numFmtId="3" fontId="35" fillId="5" borderId="62" xfId="5" applyNumberFormat="1" applyFont="1" applyFill="1" applyBorder="1" applyAlignment="1">
      <alignment horizontal="right" wrapText="1"/>
    </xf>
    <xf numFmtId="0" fontId="31" fillId="9" borderId="57" xfId="5" applyFont="1" applyFill="1" applyBorder="1" applyAlignment="1">
      <alignment horizontal="left" wrapText="1"/>
    </xf>
    <xf numFmtId="0" fontId="31" fillId="9" borderId="63" xfId="5" applyFont="1" applyFill="1" applyBorder="1" applyAlignment="1">
      <alignment horizontal="left" wrapText="1"/>
    </xf>
    <xf numFmtId="3" fontId="31" fillId="9" borderId="63" xfId="5" applyNumberFormat="1" applyFont="1" applyFill="1" applyBorder="1" applyAlignment="1">
      <alignment horizontal="right" wrapText="1"/>
    </xf>
    <xf numFmtId="0" fontId="31" fillId="9" borderId="52" xfId="5" applyFont="1" applyFill="1" applyBorder="1" applyAlignment="1">
      <alignment horizontal="left" wrapText="1"/>
    </xf>
    <xf numFmtId="0" fontId="31" fillId="4" borderId="57" xfId="5" applyFont="1" applyFill="1" applyBorder="1" applyAlignment="1">
      <alignment horizontal="left" wrapText="1"/>
    </xf>
    <xf numFmtId="0" fontId="35" fillId="5" borderId="57" xfId="5" applyFont="1" applyFill="1" applyBorder="1" applyAlignment="1">
      <alignment horizontal="left" wrapText="1"/>
    </xf>
    <xf numFmtId="3" fontId="35" fillId="5" borderId="57" xfId="5" applyNumberFormat="1" applyFont="1" applyFill="1" applyBorder="1" applyAlignment="1">
      <alignment horizontal="right" wrapText="1"/>
    </xf>
    <xf numFmtId="0" fontId="36" fillId="9" borderId="64" xfId="5" applyFont="1" applyFill="1" applyBorder="1" applyAlignment="1">
      <alignment horizontal="left" vertical="top"/>
    </xf>
    <xf numFmtId="0" fontId="37" fillId="9" borderId="0" xfId="5" applyFont="1" applyFill="1" applyAlignment="1">
      <alignment horizontal="left" vertical="top"/>
    </xf>
    <xf numFmtId="0" fontId="34" fillId="3" borderId="65" xfId="5" applyFont="1" applyFill="1" applyBorder="1" applyAlignment="1">
      <alignment horizontal="center" vertical="center" wrapText="1"/>
    </xf>
    <xf numFmtId="0" fontId="31" fillId="9" borderId="66" xfId="5" applyFont="1" applyFill="1" applyBorder="1" applyAlignment="1">
      <alignment horizontal="left" wrapText="1"/>
    </xf>
    <xf numFmtId="0" fontId="31" fillId="9" borderId="67" xfId="5" applyFont="1" applyFill="1" applyBorder="1" applyAlignment="1">
      <alignment horizontal="left" wrapText="1"/>
    </xf>
    <xf numFmtId="0" fontId="31" fillId="9" borderId="68" xfId="5" applyFont="1" applyFill="1" applyBorder="1" applyAlignment="1">
      <alignment horizontal="left" wrapText="1"/>
    </xf>
    <xf numFmtId="0" fontId="31" fillId="9" borderId="69" xfId="5" applyFont="1" applyFill="1" applyBorder="1" applyAlignment="1">
      <alignment horizontal="left" wrapText="1"/>
    </xf>
    <xf numFmtId="3" fontId="31" fillId="9" borderId="68" xfId="5" applyNumberFormat="1" applyFont="1" applyFill="1" applyBorder="1" applyAlignment="1">
      <alignment horizontal="right" wrapText="1"/>
    </xf>
    <xf numFmtId="3" fontId="31" fillId="9" borderId="70" xfId="5" applyNumberFormat="1" applyFont="1" applyFill="1" applyBorder="1" applyAlignment="1">
      <alignment horizontal="right" wrapText="1"/>
    </xf>
    <xf numFmtId="3" fontId="31" fillId="9" borderId="69" xfId="5" applyNumberFormat="1" applyFont="1" applyFill="1" applyBorder="1" applyAlignment="1">
      <alignment horizontal="right" wrapText="1"/>
    </xf>
    <xf numFmtId="0" fontId="31" fillId="4" borderId="71" xfId="5" applyFont="1" applyFill="1" applyBorder="1" applyAlignment="1">
      <alignment horizontal="left" wrapText="1"/>
    </xf>
    <xf numFmtId="3" fontId="31" fillId="4" borderId="53" xfId="5" applyNumberFormat="1" applyFont="1" applyFill="1" applyBorder="1" applyAlignment="1">
      <alignment horizontal="right" wrapText="1"/>
    </xf>
    <xf numFmtId="3" fontId="31" fillId="4" borderId="72" xfId="5" applyNumberFormat="1" applyFont="1" applyFill="1" applyBorder="1" applyAlignment="1">
      <alignment horizontal="right" wrapText="1"/>
    </xf>
    <xf numFmtId="3" fontId="31" fillId="4" borderId="73" xfId="5" applyNumberFormat="1" applyFont="1" applyFill="1" applyBorder="1" applyAlignment="1">
      <alignment horizontal="right" wrapText="1"/>
    </xf>
    <xf numFmtId="0" fontId="31" fillId="9" borderId="71" xfId="5" applyFont="1" applyFill="1" applyBorder="1" applyAlignment="1">
      <alignment horizontal="left" wrapText="1"/>
    </xf>
    <xf numFmtId="3" fontId="31" fillId="9" borderId="53" xfId="5" applyNumberFormat="1" applyFont="1" applyFill="1" applyBorder="1" applyAlignment="1">
      <alignment horizontal="right" wrapText="1"/>
    </xf>
    <xf numFmtId="3" fontId="31" fillId="9" borderId="72" xfId="5" applyNumberFormat="1" applyFont="1" applyFill="1" applyBorder="1" applyAlignment="1">
      <alignment horizontal="right" wrapText="1"/>
    </xf>
    <xf numFmtId="3" fontId="31" fillId="9" borderId="73" xfId="5" applyNumberFormat="1" applyFont="1" applyFill="1" applyBorder="1" applyAlignment="1">
      <alignment horizontal="right" wrapText="1"/>
    </xf>
    <xf numFmtId="0" fontId="35" fillId="5" borderId="74" xfId="5" applyFont="1" applyFill="1" applyBorder="1" applyAlignment="1">
      <alignment horizontal="left" wrapText="1"/>
    </xf>
    <xf numFmtId="3" fontId="35" fillId="5" borderId="75" xfId="5" applyNumberFormat="1" applyFont="1" applyFill="1" applyBorder="1" applyAlignment="1">
      <alignment horizontal="right" wrapText="1"/>
    </xf>
    <xf numFmtId="3" fontId="35" fillId="5" borderId="76" xfId="5" applyNumberFormat="1" applyFont="1" applyFill="1" applyBorder="1" applyAlignment="1">
      <alignment horizontal="right" wrapText="1"/>
    </xf>
    <xf numFmtId="3" fontId="35" fillId="5" borderId="77" xfId="5" applyNumberFormat="1" applyFont="1" applyFill="1" applyBorder="1" applyAlignment="1">
      <alignment horizontal="right" wrapText="1"/>
    </xf>
    <xf numFmtId="3" fontId="35" fillId="5" borderId="78" xfId="5" applyNumberFormat="1" applyFont="1" applyFill="1" applyBorder="1" applyAlignment="1">
      <alignment horizontal="right" wrapText="1"/>
    </xf>
    <xf numFmtId="0" fontId="29" fillId="9" borderId="52" xfId="5" applyFill="1" applyBorder="1" applyAlignment="1">
      <alignment horizontal="left" wrapText="1"/>
    </xf>
    <xf numFmtId="3" fontId="29" fillId="9" borderId="52" xfId="5" applyNumberFormat="1" applyFill="1" applyBorder="1" applyAlignment="1">
      <alignment horizontal="right" wrapText="1"/>
    </xf>
    <xf numFmtId="0" fontId="0" fillId="9" borderId="6" xfId="0" applyFill="1" applyBorder="1" applyAlignment="1">
      <alignment wrapText="1" indent="2"/>
    </xf>
    <xf numFmtId="3" fontId="0" fillId="9" borderId="6" xfId="1" applyNumberFormat="1" applyFont="1" applyFill="1" applyBorder="1" applyAlignment="1">
      <alignment horizontal="center" vertical="center" wrapText="1"/>
    </xf>
    <xf numFmtId="0" fontId="0" fillId="9" borderId="7" xfId="1" applyNumberFormat="1" applyFont="1" applyFill="1" applyBorder="1" applyAlignment="1">
      <alignment horizontal="center" vertical="center" wrapText="1"/>
    </xf>
    <xf numFmtId="164" fontId="0" fillId="9" borderId="8" xfId="2" applyNumberFormat="1" applyFont="1" applyFill="1" applyBorder="1" applyAlignment="1">
      <alignment horizontal="center" wrapText="1"/>
    </xf>
    <xf numFmtId="3" fontId="0" fillId="9" borderId="7" xfId="0" applyNumberFormat="1" applyFill="1" applyBorder="1" applyAlignment="1">
      <alignment horizontal="center" vertical="center"/>
    </xf>
    <xf numFmtId="164" fontId="0" fillId="9" borderId="8" xfId="0" applyNumberFormat="1" applyFill="1" applyBorder="1" applyAlignment="1">
      <alignment horizontal="center" vertical="center"/>
    </xf>
    <xf numFmtId="0" fontId="0" fillId="10" borderId="0" xfId="0" applyFill="1" applyAlignment="1">
      <alignment wrapText="1"/>
    </xf>
    <xf numFmtId="3" fontId="0" fillId="10" borderId="0" xfId="0" applyNumberFormat="1" applyFill="1" applyAlignment="1">
      <alignment horizontal="center" vertical="center" wrapText="1"/>
    </xf>
    <xf numFmtId="0" fontId="0" fillId="10" borderId="0" xfId="0" applyFill="1"/>
    <xf numFmtId="0" fontId="0" fillId="10" borderId="0" xfId="0" applyFill="1" applyAlignment="1">
      <alignment horizontal="center" vertical="center"/>
    </xf>
    <xf numFmtId="164" fontId="0" fillId="10" borderId="0" xfId="2" applyNumberFormat="1" applyFont="1" applyFill="1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164" fontId="0" fillId="10" borderId="0" xfId="0" applyNumberFormat="1" applyFill="1" applyAlignment="1">
      <alignment horizontal="center" vertical="center" wrapText="1"/>
    </xf>
    <xf numFmtId="0" fontId="0" fillId="10" borderId="0" xfId="0" applyFill="1" applyAlignment="1">
      <alignment horizontal="left" wrapText="1"/>
    </xf>
  </cellXfs>
  <cellStyles count="6">
    <cellStyle name="Comma" xfId="1" builtinId="3"/>
    <cellStyle name="Normal" xfId="0" builtinId="0"/>
    <cellStyle name="Normal 2" xfId="3" xr:uid="{998FBC42-8156-4146-AB93-933C2B7FB69D}"/>
    <cellStyle name="Normal 3" xfId="4" xr:uid="{133302F1-06E4-4F5F-8800-03D61E10F362}"/>
    <cellStyle name="Normal 4" xfId="5" xr:uid="{9683E16A-056A-47AE-9E93-91F5A615BAD8}"/>
    <cellStyle name="Percent" xfId="2" builtinId="5"/>
  </cellStyles>
  <dxfs count="0"/>
  <tableStyles count="0" defaultTableStyle="TableStyleMedium2" defaultPivotStyle="PivotStyleLight16"/>
  <colors>
    <mruColors>
      <color rgb="FFFFFDFB"/>
      <color rgb="FFFFEEDD"/>
      <color rgb="FFFFFFFF"/>
      <color rgb="FFEEECE2"/>
      <color rgb="FFEDF7F9"/>
      <color rgb="FFFFF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F47D5-6E7C-4DFF-8480-BC037530582F}">
  <dimension ref="A1:J67"/>
  <sheetViews>
    <sheetView showGridLines="0" tabSelected="1" zoomScale="158" zoomScaleNormal="158" workbookViewId="0">
      <selection activeCell="A2" sqref="A2"/>
    </sheetView>
  </sheetViews>
  <sheetFormatPr defaultRowHeight="14.4" x14ac:dyDescent="0.55000000000000004"/>
  <cols>
    <col min="1" max="1" width="29.26171875" style="31" customWidth="1"/>
    <col min="2" max="2" width="12.9453125" style="31" customWidth="1"/>
    <col min="3" max="3" width="10.62890625" style="31" customWidth="1"/>
    <col min="4" max="4" width="10.41796875" style="31" customWidth="1"/>
    <col min="5" max="6" width="10.578125" style="2" customWidth="1"/>
    <col min="8" max="8" width="11.3125" customWidth="1"/>
  </cols>
  <sheetData>
    <row r="1" spans="1:10" ht="30" customHeight="1" x14ac:dyDescent="0.55000000000000004">
      <c r="A1" s="34" t="s">
        <v>62</v>
      </c>
      <c r="B1" s="33"/>
      <c r="C1" s="33"/>
      <c r="D1" s="33"/>
    </row>
    <row r="2" spans="1:10" ht="7.2" customHeight="1" x14ac:dyDescent="0.55000000000000004">
      <c r="A2" s="1"/>
      <c r="B2" s="1"/>
      <c r="C2" s="1"/>
      <c r="D2" s="1"/>
    </row>
    <row r="3" spans="1:10" ht="30" customHeight="1" x14ac:dyDescent="0.55000000000000004">
      <c r="A3" s="124" t="s">
        <v>0</v>
      </c>
      <c r="B3" s="126" t="s">
        <v>1</v>
      </c>
      <c r="C3" s="128" t="s">
        <v>2</v>
      </c>
      <c r="D3" s="129"/>
      <c r="E3" s="130" t="s">
        <v>3</v>
      </c>
      <c r="F3" s="131"/>
    </row>
    <row r="4" spans="1:10" ht="30" customHeight="1" x14ac:dyDescent="0.55000000000000004">
      <c r="A4" s="125"/>
      <c r="B4" s="127"/>
      <c r="C4" s="3" t="s">
        <v>4</v>
      </c>
      <c r="D4" s="3" t="s">
        <v>5</v>
      </c>
      <c r="E4" s="3" t="s">
        <v>4</v>
      </c>
      <c r="F4" s="3" t="s">
        <v>5</v>
      </c>
    </row>
    <row r="5" spans="1:10" x14ac:dyDescent="0.55000000000000004">
      <c r="A5" s="4" t="s">
        <v>6</v>
      </c>
      <c r="B5" s="5"/>
      <c r="C5" s="6"/>
      <c r="D5" s="7"/>
      <c r="E5" s="8"/>
      <c r="F5" s="9"/>
    </row>
    <row r="6" spans="1:10" x14ac:dyDescent="0.55000000000000004">
      <c r="A6" s="264" t="s">
        <v>7</v>
      </c>
      <c r="B6" s="265">
        <v>2305</v>
      </c>
      <c r="C6" s="266">
        <v>3</v>
      </c>
      <c r="D6" s="267">
        <f>+C6/B6</f>
        <v>1.3015184381778742E-3</v>
      </c>
      <c r="E6" s="268">
        <v>745</v>
      </c>
      <c r="F6" s="269">
        <f>+E6/B6</f>
        <v>0.3232104121475054</v>
      </c>
    </row>
    <row r="7" spans="1:10" x14ac:dyDescent="0.55000000000000004">
      <c r="A7" s="10" t="s">
        <v>8</v>
      </c>
      <c r="B7" s="11">
        <v>7077</v>
      </c>
      <c r="C7" s="12">
        <v>553</v>
      </c>
      <c r="D7" s="13">
        <f t="shared" ref="D7:D13" si="0">+C7/B7</f>
        <v>7.8140454995054398E-2</v>
      </c>
      <c r="E7" s="14">
        <v>1681</v>
      </c>
      <c r="F7" s="15">
        <f t="shared" ref="F7:F13" si="1">+E7/B7</f>
        <v>0.23753002684753427</v>
      </c>
    </row>
    <row r="8" spans="1:10" x14ac:dyDescent="0.55000000000000004">
      <c r="A8" s="264" t="s">
        <v>9</v>
      </c>
      <c r="B8" s="265">
        <v>7917</v>
      </c>
      <c r="C8" s="266">
        <v>587</v>
      </c>
      <c r="D8" s="267">
        <f t="shared" si="0"/>
        <v>7.4144246558039667E-2</v>
      </c>
      <c r="E8" s="268">
        <v>2321</v>
      </c>
      <c r="F8" s="269">
        <f t="shared" si="1"/>
        <v>0.29316660351143109</v>
      </c>
      <c r="J8" s="16">
        <f>+B8+B9+B10+B11</f>
        <v>33501</v>
      </c>
    </row>
    <row r="9" spans="1:10" x14ac:dyDescent="0.55000000000000004">
      <c r="A9" s="10" t="s">
        <v>10</v>
      </c>
      <c r="B9" s="11">
        <v>15745</v>
      </c>
      <c r="C9" s="17">
        <v>2474</v>
      </c>
      <c r="D9" s="13">
        <f t="shared" si="0"/>
        <v>0.15712924738012068</v>
      </c>
      <c r="E9" s="14">
        <v>2655</v>
      </c>
      <c r="F9" s="15">
        <f t="shared" si="1"/>
        <v>0.16862496030485868</v>
      </c>
    </row>
    <row r="10" spans="1:10" x14ac:dyDescent="0.55000000000000004">
      <c r="A10" s="18" t="s">
        <v>11</v>
      </c>
      <c r="B10" s="19">
        <v>6133</v>
      </c>
      <c r="C10" s="20">
        <v>1668</v>
      </c>
      <c r="D10" s="21">
        <f t="shared" si="0"/>
        <v>0.27197130278819504</v>
      </c>
      <c r="E10" s="22">
        <v>752</v>
      </c>
      <c r="F10" s="23">
        <f t="shared" si="1"/>
        <v>0.12261535953040927</v>
      </c>
    </row>
    <row r="11" spans="1:10" x14ac:dyDescent="0.55000000000000004">
      <c r="A11" s="18" t="s">
        <v>12</v>
      </c>
      <c r="B11" s="19">
        <v>3706</v>
      </c>
      <c r="C11" s="20">
        <v>1876</v>
      </c>
      <c r="D11" s="21">
        <f t="shared" si="0"/>
        <v>0.50620615218564491</v>
      </c>
      <c r="E11" s="22">
        <v>568</v>
      </c>
      <c r="F11" s="23">
        <f t="shared" si="1"/>
        <v>0.15326497571505668</v>
      </c>
    </row>
    <row r="12" spans="1:10" ht="8.0500000000000007" customHeight="1" x14ac:dyDescent="0.55000000000000004">
      <c r="A12" s="10"/>
      <c r="B12" s="11"/>
      <c r="C12" s="17"/>
      <c r="D12" s="13"/>
      <c r="E12" s="14"/>
      <c r="F12" s="15"/>
    </row>
    <row r="13" spans="1:10" s="29" customFormat="1" x14ac:dyDescent="0.55000000000000004">
      <c r="A13" s="24" t="s">
        <v>13</v>
      </c>
      <c r="B13" s="25">
        <f>+B6+B7+B8+B9+B10+B11</f>
        <v>42883</v>
      </c>
      <c r="C13" s="26">
        <f>+C6+C7+C8+C9+C10+C11</f>
        <v>7161</v>
      </c>
      <c r="D13" s="27">
        <f t="shared" si="0"/>
        <v>0.16698924981927571</v>
      </c>
      <c r="E13" s="26">
        <f>+E6+E7+E8+E9+E10+E11</f>
        <v>8722</v>
      </c>
      <c r="F13" s="28">
        <f t="shared" si="1"/>
        <v>0.2033906209920015</v>
      </c>
    </row>
    <row r="15" spans="1:10" ht="12" customHeight="1" x14ac:dyDescent="0.55000000000000004">
      <c r="A15" s="30" t="s">
        <v>14</v>
      </c>
      <c r="C15" s="32"/>
    </row>
    <row r="16" spans="1:10" ht="12" customHeight="1" x14ac:dyDescent="0.55000000000000004">
      <c r="A16" s="30" t="s">
        <v>15</v>
      </c>
      <c r="C16" s="30"/>
    </row>
    <row r="17" spans="1:10" ht="12" customHeight="1" x14ac:dyDescent="0.55000000000000004">
      <c r="A17" s="30" t="s">
        <v>16</v>
      </c>
      <c r="B17" s="30"/>
      <c r="C17" s="32"/>
    </row>
    <row r="18" spans="1:10" s="2" customFormat="1" x14ac:dyDescent="0.55000000000000004">
      <c r="A18" s="32"/>
      <c r="B18" s="32"/>
      <c r="C18" s="32"/>
      <c r="D18" s="31"/>
      <c r="G18"/>
      <c r="H18"/>
      <c r="I18"/>
      <c r="J18"/>
    </row>
    <row r="19" spans="1:10" s="2" customFormat="1" x14ac:dyDescent="0.55000000000000004">
      <c r="A19" s="92" t="s">
        <v>17</v>
      </c>
      <c r="B19" s="93"/>
      <c r="C19" s="93"/>
      <c r="D19" s="94"/>
      <c r="E19" s="95"/>
      <c r="F19" s="95"/>
      <c r="G19" s="94"/>
      <c r="H19" s="94"/>
      <c r="I19"/>
      <c r="J19"/>
    </row>
    <row r="20" spans="1:10" s="2" customFormat="1" x14ac:dyDescent="0.55000000000000004">
      <c r="A20" s="270" t="s">
        <v>18</v>
      </c>
      <c r="B20" s="271">
        <f>+B10+B11</f>
        <v>9839</v>
      </c>
      <c r="C20" s="270"/>
      <c r="D20" s="272"/>
      <c r="E20" s="273"/>
      <c r="F20" s="273"/>
      <c r="G20" s="272"/>
      <c r="H20" s="272"/>
      <c r="I20"/>
      <c r="J20"/>
    </row>
    <row r="21" spans="1:10" s="2" customFormat="1" x14ac:dyDescent="0.55000000000000004">
      <c r="A21" s="270" t="s">
        <v>19</v>
      </c>
      <c r="B21" s="274">
        <f>+B20/B13</f>
        <v>0.22943823892917939</v>
      </c>
      <c r="C21" s="270"/>
      <c r="D21" s="272" t="s">
        <v>20</v>
      </c>
      <c r="E21" s="273"/>
      <c r="F21" s="273"/>
      <c r="G21" s="272"/>
      <c r="H21" s="272"/>
      <c r="I21"/>
      <c r="J21"/>
    </row>
    <row r="22" spans="1:10" s="2" customFormat="1" x14ac:dyDescent="0.55000000000000004">
      <c r="A22" s="270"/>
      <c r="B22" s="275"/>
      <c r="C22" s="270"/>
      <c r="D22" s="272"/>
      <c r="E22" s="273"/>
      <c r="F22" s="273"/>
      <c r="G22" s="272"/>
      <c r="H22" s="272"/>
      <c r="I22"/>
      <c r="J22"/>
    </row>
    <row r="23" spans="1:10" s="2" customFormat="1" x14ac:dyDescent="0.55000000000000004">
      <c r="A23" s="270" t="s">
        <v>21</v>
      </c>
      <c r="B23" s="271">
        <f>+C10+C11</f>
        <v>3544</v>
      </c>
      <c r="C23" s="270"/>
      <c r="D23" s="272"/>
      <c r="E23" s="273"/>
      <c r="F23" s="273"/>
      <c r="G23" s="272"/>
      <c r="H23" s="272"/>
      <c r="I23"/>
      <c r="J23"/>
    </row>
    <row r="24" spans="1:10" s="2" customFormat="1" x14ac:dyDescent="0.55000000000000004">
      <c r="A24" s="270" t="s">
        <v>22</v>
      </c>
      <c r="B24" s="276">
        <f>+B23/C13</f>
        <v>0.49490294651584976</v>
      </c>
      <c r="C24" s="270"/>
      <c r="D24" s="272" t="s">
        <v>23</v>
      </c>
      <c r="E24" s="273"/>
      <c r="F24" s="273"/>
      <c r="G24" s="272"/>
      <c r="H24" s="272"/>
      <c r="I24"/>
      <c r="J24"/>
    </row>
    <row r="25" spans="1:10" s="2" customFormat="1" x14ac:dyDescent="0.55000000000000004">
      <c r="A25" s="270" t="s">
        <v>24</v>
      </c>
      <c r="B25" s="274">
        <f>+B23/B20</f>
        <v>0.36019920723650778</v>
      </c>
      <c r="C25" s="270"/>
      <c r="D25" s="272" t="s">
        <v>25</v>
      </c>
      <c r="E25" s="273"/>
      <c r="F25" s="273"/>
      <c r="G25" s="272"/>
      <c r="H25" s="272"/>
      <c r="I25"/>
      <c r="J25"/>
    </row>
    <row r="26" spans="1:10" s="2" customFormat="1" x14ac:dyDescent="0.55000000000000004">
      <c r="A26" s="270"/>
      <c r="B26" s="275"/>
      <c r="C26" s="270"/>
      <c r="D26" s="270"/>
      <c r="E26" s="273"/>
      <c r="F26" s="273"/>
      <c r="G26" s="272"/>
      <c r="H26" s="272"/>
      <c r="I26"/>
      <c r="J26"/>
    </row>
    <row r="27" spans="1:10" s="2" customFormat="1" x14ac:dyDescent="0.55000000000000004">
      <c r="A27" s="270" t="s">
        <v>26</v>
      </c>
      <c r="B27" s="271">
        <f>+E10+E11</f>
        <v>1320</v>
      </c>
      <c r="C27" s="270"/>
      <c r="D27" s="272"/>
      <c r="E27" s="273"/>
      <c r="F27" s="273"/>
      <c r="G27" s="272"/>
      <c r="H27" s="272"/>
      <c r="I27"/>
      <c r="J27"/>
    </row>
    <row r="28" spans="1:10" s="2" customFormat="1" x14ac:dyDescent="0.55000000000000004">
      <c r="A28" s="270" t="s">
        <v>27</v>
      </c>
      <c r="B28" s="274">
        <f>+B27/E13</f>
        <v>0.15134143545058473</v>
      </c>
      <c r="C28" s="270"/>
      <c r="D28" s="270"/>
      <c r="E28" s="273"/>
      <c r="F28" s="273"/>
      <c r="G28" s="272"/>
      <c r="H28" s="272"/>
      <c r="I28"/>
      <c r="J28"/>
    </row>
    <row r="29" spans="1:10" s="2" customFormat="1" ht="29.1" customHeight="1" x14ac:dyDescent="0.55000000000000004">
      <c r="A29" s="270" t="s">
        <v>28</v>
      </c>
      <c r="B29" s="274">
        <f>+B27/B20</f>
        <v>0.13415997560727716</v>
      </c>
      <c r="C29" s="270"/>
      <c r="D29" s="277" t="s">
        <v>29</v>
      </c>
      <c r="E29" s="277"/>
      <c r="F29" s="277"/>
      <c r="G29" s="277"/>
      <c r="H29" s="277"/>
      <c r="I29"/>
      <c r="J29"/>
    </row>
    <row r="30" spans="1:10" s="2" customFormat="1" x14ac:dyDescent="0.55000000000000004">
      <c r="A30" s="31"/>
      <c r="B30" s="31"/>
      <c r="C30" s="31"/>
      <c r="D30"/>
      <c r="G30"/>
      <c r="H30"/>
      <c r="I30"/>
      <c r="J30"/>
    </row>
    <row r="31" spans="1:10" s="2" customFormat="1" x14ac:dyDescent="0.55000000000000004">
      <c r="A31" s="31"/>
      <c r="B31" s="31"/>
      <c r="C31" s="31"/>
      <c r="D31"/>
      <c r="G31"/>
      <c r="H31"/>
      <c r="I31"/>
      <c r="J31"/>
    </row>
    <row r="32" spans="1:10" s="2" customFormat="1" x14ac:dyDescent="0.55000000000000004">
      <c r="A32" s="96" t="s">
        <v>30</v>
      </c>
      <c r="B32" s="97"/>
      <c r="C32" s="97"/>
      <c r="D32" s="98"/>
      <c r="E32" s="99"/>
      <c r="F32" s="99"/>
      <c r="G32" s="98"/>
      <c r="H32" s="98"/>
      <c r="I32"/>
      <c r="J32"/>
    </row>
    <row r="33" spans="1:10" s="2" customFormat="1" x14ac:dyDescent="0.55000000000000004">
      <c r="A33" s="100" t="s">
        <v>31</v>
      </c>
      <c r="B33" s="101">
        <f>+E13</f>
        <v>8722</v>
      </c>
      <c r="C33" s="100"/>
      <c r="D33" s="100"/>
      <c r="E33" s="102"/>
      <c r="F33" s="102"/>
      <c r="G33" s="103"/>
      <c r="H33" s="103"/>
      <c r="I33"/>
      <c r="J33"/>
    </row>
    <row r="34" spans="1:10" s="2" customFormat="1" x14ac:dyDescent="0.55000000000000004">
      <c r="A34" s="100" t="s">
        <v>32</v>
      </c>
      <c r="B34" s="104">
        <f>+E13/B13</f>
        <v>0.2033906209920015</v>
      </c>
      <c r="C34" s="100"/>
      <c r="D34" s="103" t="s">
        <v>33</v>
      </c>
      <c r="E34" s="102"/>
      <c r="F34" s="102"/>
      <c r="G34" s="103"/>
      <c r="H34" s="103"/>
      <c r="I34"/>
      <c r="J34"/>
    </row>
    <row r="35" spans="1:10" s="2" customFormat="1" x14ac:dyDescent="0.55000000000000004">
      <c r="A35" s="100"/>
      <c r="B35" s="100"/>
      <c r="C35" s="100"/>
      <c r="D35" s="103"/>
      <c r="E35" s="102"/>
      <c r="F35" s="102"/>
      <c r="G35" s="103"/>
      <c r="H35" s="103"/>
      <c r="I35"/>
      <c r="J35"/>
    </row>
    <row r="36" spans="1:10" s="2" customFormat="1" x14ac:dyDescent="0.55000000000000004">
      <c r="A36" s="100" t="s">
        <v>34</v>
      </c>
      <c r="B36" s="101">
        <f>+B6+B7</f>
        <v>9382</v>
      </c>
      <c r="C36" s="100"/>
      <c r="D36" s="103"/>
      <c r="E36" s="102"/>
      <c r="F36" s="102"/>
      <c r="G36" s="103"/>
      <c r="H36" s="103"/>
      <c r="I36"/>
      <c r="J36"/>
    </row>
    <row r="37" spans="1:10" s="2" customFormat="1" x14ac:dyDescent="0.55000000000000004">
      <c r="A37" s="100" t="s">
        <v>35</v>
      </c>
      <c r="B37" s="101">
        <f>+E6+E7</f>
        <v>2426</v>
      </c>
      <c r="C37" s="100"/>
      <c r="D37" s="103"/>
      <c r="E37" s="102"/>
      <c r="F37" s="102"/>
      <c r="G37" s="103"/>
      <c r="H37" s="103"/>
      <c r="I37"/>
      <c r="J37"/>
    </row>
    <row r="38" spans="1:10" s="2" customFormat="1" x14ac:dyDescent="0.55000000000000004">
      <c r="A38" s="100" t="s">
        <v>36</v>
      </c>
      <c r="B38" s="104">
        <f>+B37/B36</f>
        <v>0.2585802600724792</v>
      </c>
      <c r="C38" s="100"/>
      <c r="D38" s="103" t="s">
        <v>37</v>
      </c>
      <c r="E38" s="102"/>
      <c r="F38" s="102"/>
      <c r="G38" s="103"/>
      <c r="H38" s="103"/>
      <c r="I38"/>
      <c r="J38"/>
    </row>
    <row r="39" spans="1:10" s="2" customFormat="1" x14ac:dyDescent="0.55000000000000004">
      <c r="A39" s="100"/>
      <c r="B39" s="104"/>
      <c r="C39" s="100"/>
      <c r="D39" s="103"/>
      <c r="E39" s="102"/>
      <c r="F39" s="102"/>
      <c r="G39" s="103"/>
      <c r="H39" s="103"/>
      <c r="I39"/>
      <c r="J39"/>
    </row>
    <row r="40" spans="1:10" s="2" customFormat="1" x14ac:dyDescent="0.55000000000000004">
      <c r="A40" s="100" t="s">
        <v>38</v>
      </c>
      <c r="B40" s="105">
        <f>+B6+B7+B8</f>
        <v>17299</v>
      </c>
      <c r="C40" s="100"/>
      <c r="D40" s="103"/>
      <c r="E40" s="102"/>
      <c r="F40" s="102"/>
      <c r="G40" s="103"/>
      <c r="H40" s="103"/>
      <c r="I40"/>
      <c r="J40"/>
    </row>
    <row r="41" spans="1:10" s="2" customFormat="1" x14ac:dyDescent="0.55000000000000004">
      <c r="A41" s="100" t="s">
        <v>39</v>
      </c>
      <c r="B41" s="101">
        <f>+E6+E7+E8</f>
        <v>4747</v>
      </c>
      <c r="C41" s="100"/>
      <c r="D41" s="103"/>
      <c r="E41" s="102"/>
      <c r="F41" s="102"/>
      <c r="G41" s="103"/>
      <c r="H41" s="103"/>
      <c r="I41"/>
      <c r="J41"/>
    </row>
    <row r="42" spans="1:10" s="2" customFormat="1" x14ac:dyDescent="0.55000000000000004">
      <c r="A42" s="100" t="s">
        <v>40</v>
      </c>
      <c r="B42" s="106">
        <f>+B41/B40</f>
        <v>0.27440892537140876</v>
      </c>
      <c r="C42" s="100"/>
      <c r="D42" s="103" t="s">
        <v>41</v>
      </c>
      <c r="E42" s="102"/>
      <c r="F42" s="102"/>
      <c r="G42" s="103"/>
      <c r="H42" s="103"/>
      <c r="I42"/>
      <c r="J42"/>
    </row>
    <row r="43" spans="1:10" s="2" customFormat="1" x14ac:dyDescent="0.55000000000000004">
      <c r="A43" s="31"/>
      <c r="B43" s="31"/>
      <c r="C43" s="31"/>
      <c r="D43"/>
      <c r="G43"/>
      <c r="H43"/>
      <c r="I43"/>
      <c r="J43"/>
    </row>
    <row r="44" spans="1:10" s="2" customFormat="1" x14ac:dyDescent="0.55000000000000004">
      <c r="A44" s="107" t="s">
        <v>42</v>
      </c>
      <c r="B44" s="108"/>
      <c r="C44" s="108"/>
      <c r="D44" s="109"/>
      <c r="E44" s="110"/>
      <c r="F44" s="110"/>
      <c r="G44" s="109"/>
      <c r="H44" s="109"/>
      <c r="I44"/>
      <c r="J44"/>
    </row>
    <row r="45" spans="1:10" s="2" customFormat="1" x14ac:dyDescent="0.55000000000000004">
      <c r="A45" s="111" t="s">
        <v>43</v>
      </c>
      <c r="B45" s="112"/>
      <c r="C45" s="112"/>
      <c r="D45" s="113"/>
      <c r="E45" s="114"/>
      <c r="F45" s="114"/>
      <c r="G45" s="113"/>
      <c r="H45" s="113"/>
      <c r="I45"/>
      <c r="J45"/>
    </row>
    <row r="46" spans="1:10" s="2" customFormat="1" x14ac:dyDescent="0.55000000000000004">
      <c r="A46" s="115" t="s">
        <v>9</v>
      </c>
      <c r="B46" s="116">
        <v>54</v>
      </c>
      <c r="C46" s="112"/>
      <c r="D46" s="112"/>
      <c r="E46" s="114"/>
      <c r="F46" s="114"/>
      <c r="G46" s="113"/>
      <c r="H46" s="113"/>
      <c r="I46"/>
      <c r="J46"/>
    </row>
    <row r="47" spans="1:10" s="2" customFormat="1" x14ac:dyDescent="0.55000000000000004">
      <c r="A47" s="115" t="s">
        <v>44</v>
      </c>
      <c r="B47" s="116">
        <v>592</v>
      </c>
      <c r="C47" s="112"/>
      <c r="D47" s="112"/>
      <c r="E47" s="114"/>
      <c r="F47" s="114"/>
      <c r="G47" s="113"/>
      <c r="H47" s="113"/>
      <c r="I47"/>
      <c r="J47"/>
    </row>
    <row r="48" spans="1:10" s="2" customFormat="1" x14ac:dyDescent="0.55000000000000004">
      <c r="A48" s="115" t="s">
        <v>45</v>
      </c>
      <c r="B48" s="116">
        <v>529</v>
      </c>
      <c r="C48" s="112"/>
      <c r="D48" s="112"/>
      <c r="E48" s="114"/>
      <c r="F48" s="114"/>
      <c r="G48" s="113"/>
      <c r="H48" s="113"/>
      <c r="I48"/>
      <c r="J48"/>
    </row>
    <row r="49" spans="1:10" s="2" customFormat="1" x14ac:dyDescent="0.55000000000000004">
      <c r="A49" s="115" t="s">
        <v>11</v>
      </c>
      <c r="B49" s="116">
        <v>957</v>
      </c>
      <c r="C49" s="112"/>
      <c r="D49" s="117">
        <f>+B47+B48</f>
        <v>1121</v>
      </c>
      <c r="E49" s="118" t="s">
        <v>87</v>
      </c>
      <c r="F49" s="114"/>
      <c r="G49" s="113"/>
      <c r="H49" s="113"/>
      <c r="I49"/>
      <c r="J49"/>
    </row>
    <row r="50" spans="1:10" s="2" customFormat="1" x14ac:dyDescent="0.55000000000000004">
      <c r="A50" s="115" t="s">
        <v>12</v>
      </c>
      <c r="B50" s="116">
        <v>908</v>
      </c>
      <c r="C50" s="112"/>
      <c r="D50" s="119">
        <f>+D49/B51</f>
        <v>0.36875000000000002</v>
      </c>
      <c r="E50" s="118" t="s">
        <v>86</v>
      </c>
      <c r="F50" s="114"/>
      <c r="G50" s="113"/>
      <c r="H50" s="113"/>
      <c r="I50"/>
      <c r="J50"/>
    </row>
    <row r="51" spans="1:10" s="2" customFormat="1" x14ac:dyDescent="0.55000000000000004">
      <c r="A51" s="112" t="s">
        <v>46</v>
      </c>
      <c r="B51" s="120">
        <f>+B46+B47+B48+B49+B50</f>
        <v>3040</v>
      </c>
      <c r="C51" s="112"/>
      <c r="D51" s="113"/>
      <c r="E51" s="114"/>
      <c r="F51" s="114"/>
      <c r="G51" s="113"/>
      <c r="H51" s="113"/>
      <c r="I51"/>
      <c r="J51"/>
    </row>
    <row r="52" spans="1:10" s="2" customFormat="1" x14ac:dyDescent="0.55000000000000004">
      <c r="A52" s="112" t="s">
        <v>47</v>
      </c>
      <c r="B52" s="120">
        <f>+B8+B9+B10+B11</f>
        <v>33501</v>
      </c>
      <c r="C52" s="112"/>
      <c r="D52" s="113"/>
      <c r="E52" s="114"/>
      <c r="F52" s="114"/>
      <c r="G52" s="113"/>
      <c r="H52" s="113"/>
      <c r="I52"/>
      <c r="J52"/>
    </row>
    <row r="53" spans="1:10" s="2" customFormat="1" ht="30.3" customHeight="1" x14ac:dyDescent="0.55000000000000004">
      <c r="A53" s="112" t="s">
        <v>48</v>
      </c>
      <c r="B53" s="121">
        <f>+B51/B52</f>
        <v>9.0743559893734518E-2</v>
      </c>
      <c r="C53" s="114"/>
      <c r="D53" s="132" t="s">
        <v>49</v>
      </c>
      <c r="E53" s="132"/>
      <c r="F53" s="132"/>
      <c r="G53" s="132"/>
      <c r="H53" s="132"/>
      <c r="I53"/>
      <c r="J53"/>
    </row>
    <row r="54" spans="1:10" s="2" customFormat="1" x14ac:dyDescent="0.55000000000000004">
      <c r="A54" s="112"/>
      <c r="B54" s="112"/>
      <c r="C54" s="112"/>
      <c r="D54" s="113"/>
      <c r="E54" s="114"/>
      <c r="F54" s="114"/>
      <c r="G54" s="113"/>
      <c r="H54" s="113"/>
      <c r="I54"/>
      <c r="J54"/>
    </row>
    <row r="55" spans="1:10" s="2" customFormat="1" x14ac:dyDescent="0.55000000000000004">
      <c r="A55" s="112" t="s">
        <v>50</v>
      </c>
      <c r="B55" s="112">
        <v>272</v>
      </c>
      <c r="C55" s="112"/>
      <c r="D55" s="113"/>
      <c r="E55" s="114"/>
      <c r="F55" s="114"/>
      <c r="G55" s="113"/>
      <c r="H55" s="113"/>
      <c r="I55"/>
      <c r="J55"/>
    </row>
    <row r="56" spans="1:10" s="2" customFormat="1" x14ac:dyDescent="0.55000000000000004">
      <c r="A56" s="112" t="s">
        <v>51</v>
      </c>
      <c r="B56" s="122">
        <f>+B55/B51</f>
        <v>8.9473684210526316E-2</v>
      </c>
      <c r="C56" s="112"/>
      <c r="D56" s="113" t="s">
        <v>52</v>
      </c>
      <c r="E56" s="114"/>
      <c r="F56" s="114"/>
      <c r="G56" s="113"/>
      <c r="H56" s="113"/>
      <c r="I56"/>
      <c r="J56"/>
    </row>
    <row r="57" spans="1:10" s="2" customFormat="1" x14ac:dyDescent="0.55000000000000004">
      <c r="A57" s="112" t="s">
        <v>53</v>
      </c>
      <c r="B57" s="123">
        <v>6296</v>
      </c>
      <c r="C57" s="112"/>
      <c r="D57" s="113"/>
      <c r="E57" s="114"/>
      <c r="F57" s="114"/>
      <c r="G57" s="113"/>
      <c r="H57" s="113"/>
      <c r="I57"/>
      <c r="J57"/>
    </row>
    <row r="58" spans="1:10" s="2" customFormat="1" x14ac:dyDescent="0.55000000000000004">
      <c r="A58" s="112" t="s">
        <v>54</v>
      </c>
      <c r="B58" s="122">
        <f>+B55/B57</f>
        <v>4.3202033036848796E-2</v>
      </c>
      <c r="C58" s="112"/>
      <c r="D58" s="113" t="s">
        <v>55</v>
      </c>
      <c r="E58" s="114"/>
      <c r="F58" s="114"/>
      <c r="G58" s="113"/>
      <c r="H58" s="113"/>
      <c r="I58"/>
      <c r="J58"/>
    </row>
    <row r="59" spans="1:10" s="2" customFormat="1" x14ac:dyDescent="0.55000000000000004">
      <c r="A59" s="112"/>
      <c r="B59" s="112"/>
      <c r="C59" s="112"/>
      <c r="D59" s="113"/>
      <c r="E59" s="114"/>
      <c r="F59" s="114"/>
      <c r="G59" s="113"/>
      <c r="H59" s="113"/>
      <c r="I59"/>
      <c r="J59"/>
    </row>
    <row r="60" spans="1:10" s="2" customFormat="1" x14ac:dyDescent="0.55000000000000004">
      <c r="A60" s="112" t="s">
        <v>56</v>
      </c>
      <c r="B60" s="123">
        <v>1013</v>
      </c>
      <c r="C60" s="112"/>
      <c r="D60" s="113"/>
      <c r="E60" s="114"/>
      <c r="F60" s="114"/>
      <c r="G60" s="113"/>
      <c r="H60" s="113"/>
      <c r="I60"/>
      <c r="J60"/>
    </row>
    <row r="61" spans="1:10" s="2" customFormat="1" x14ac:dyDescent="0.55000000000000004">
      <c r="A61" s="112" t="s">
        <v>57</v>
      </c>
      <c r="B61" s="122">
        <f>+B60/B51</f>
        <v>0.33322368421052634</v>
      </c>
      <c r="C61" s="112"/>
      <c r="D61" s="113" t="s">
        <v>58</v>
      </c>
      <c r="E61" s="114"/>
      <c r="F61" s="114"/>
      <c r="G61" s="113"/>
      <c r="H61" s="113"/>
      <c r="I61"/>
      <c r="J61"/>
    </row>
    <row r="62" spans="1:10" s="2" customFormat="1" x14ac:dyDescent="0.55000000000000004">
      <c r="A62" s="112" t="s">
        <v>59</v>
      </c>
      <c r="B62" s="123">
        <v>6605</v>
      </c>
      <c r="C62" s="112"/>
      <c r="D62" s="113"/>
      <c r="E62" s="114"/>
      <c r="F62" s="114"/>
      <c r="G62" s="113"/>
      <c r="H62" s="113"/>
      <c r="I62"/>
      <c r="J62"/>
    </row>
    <row r="63" spans="1:10" s="2" customFormat="1" x14ac:dyDescent="0.55000000000000004">
      <c r="A63" s="112" t="s">
        <v>60</v>
      </c>
      <c r="B63" s="122">
        <f>+B60/B62</f>
        <v>0.15336866010598033</v>
      </c>
      <c r="C63" s="112"/>
      <c r="D63" s="113" t="s">
        <v>61</v>
      </c>
      <c r="E63" s="114"/>
      <c r="F63" s="114"/>
      <c r="G63" s="113"/>
      <c r="H63" s="113"/>
      <c r="I63"/>
      <c r="J63"/>
    </row>
    <row r="64" spans="1:10" s="2" customFormat="1" x14ac:dyDescent="0.55000000000000004">
      <c r="A64" s="31"/>
      <c r="B64" s="31"/>
      <c r="C64" s="31"/>
      <c r="D64"/>
      <c r="G64"/>
      <c r="H64"/>
      <c r="I64"/>
      <c r="J64"/>
    </row>
    <row r="65" spans="1:10" s="2" customFormat="1" x14ac:dyDescent="0.55000000000000004">
      <c r="A65" s="31"/>
      <c r="B65" s="31"/>
      <c r="C65" s="31"/>
      <c r="D65"/>
      <c r="G65"/>
      <c r="H65"/>
      <c r="I65"/>
      <c r="J65"/>
    </row>
    <row r="66" spans="1:10" s="2" customFormat="1" x14ac:dyDescent="0.55000000000000004">
      <c r="A66" s="31"/>
      <c r="B66" s="31"/>
      <c r="C66" s="31"/>
      <c r="D66"/>
      <c r="G66"/>
      <c r="H66"/>
      <c r="I66"/>
      <c r="J66"/>
    </row>
    <row r="67" spans="1:10" s="2" customFormat="1" x14ac:dyDescent="0.55000000000000004">
      <c r="A67" s="31"/>
      <c r="B67" s="31"/>
      <c r="C67" s="31"/>
      <c r="D67"/>
      <c r="G67"/>
      <c r="H67"/>
      <c r="I67"/>
      <c r="J67"/>
    </row>
  </sheetData>
  <mergeCells count="6">
    <mergeCell ref="A3:A4"/>
    <mergeCell ref="B3:B4"/>
    <mergeCell ref="C3:D3"/>
    <mergeCell ref="E3:F3"/>
    <mergeCell ref="D53:H53"/>
    <mergeCell ref="D29:H29"/>
  </mergeCells>
  <printOptions gridLines="1"/>
  <pageMargins left="0.7" right="0.7" top="0.75" bottom="0.75" header="0.3" footer="0.3"/>
  <pageSetup pageOrder="overThenDown" orientation="landscape" r:id="rId1"/>
  <headerFooter>
    <oddHeader>&amp;LTable: ACSST5Y2024.S1810</oddHeader>
    <oddFooter>&amp;L&amp;Bdata.census.gov&amp;B | Measuring America's People, Places, and Economy &amp;R&amp;P</oddFooter>
    <evenHeader>&amp;LTable: ACSST5Y2024.S1810</evenHeader>
    <evenFooter>&amp;L&amp;Bdata.census.gov&amp;B | Measuring America's People, Places, and Economy &amp;R&amp;P</evenFooter>
  </headerFooter>
  <ignoredErrors>
    <ignoredError sqref="D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4F34-6D21-4464-AB1F-BEE8186C6113}">
  <dimension ref="A1:O14"/>
  <sheetViews>
    <sheetView workbookViewId="0">
      <selection activeCell="G20" sqref="G20"/>
    </sheetView>
  </sheetViews>
  <sheetFormatPr defaultRowHeight="14.4" x14ac:dyDescent="0.55000000000000004"/>
  <cols>
    <col min="1" max="1" width="14.9453125" customWidth="1"/>
  </cols>
  <sheetData>
    <row r="1" spans="1:15" x14ac:dyDescent="0.55000000000000004">
      <c r="A1" s="35" t="s">
        <v>63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5" x14ac:dyDescent="0.55000000000000004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5" ht="14.7" thickBot="1" x14ac:dyDescent="0.6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5" ht="14.7" thickBot="1" x14ac:dyDescent="0.6">
      <c r="A4" s="38"/>
      <c r="B4" s="133" t="s">
        <v>65</v>
      </c>
      <c r="C4" s="134"/>
      <c r="D4" s="133" t="s">
        <v>66</v>
      </c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4"/>
    </row>
    <row r="5" spans="1:15" ht="14.7" thickBot="1" x14ac:dyDescent="0.6">
      <c r="A5" s="39"/>
      <c r="B5" s="136">
        <v>2020</v>
      </c>
      <c r="C5" s="137"/>
      <c r="D5" s="136">
        <v>2025</v>
      </c>
      <c r="E5" s="138"/>
      <c r="F5" s="137">
        <v>2030</v>
      </c>
      <c r="G5" s="137"/>
      <c r="H5" s="136">
        <v>2035</v>
      </c>
      <c r="I5" s="138"/>
      <c r="J5" s="137">
        <v>2040</v>
      </c>
      <c r="K5" s="137"/>
      <c r="L5" s="136">
        <v>2045</v>
      </c>
      <c r="M5" s="138"/>
      <c r="N5" s="137">
        <v>2050</v>
      </c>
      <c r="O5" s="138"/>
    </row>
    <row r="6" spans="1:15" ht="14.7" thickBot="1" x14ac:dyDescent="0.6">
      <c r="A6" s="39"/>
      <c r="B6" s="40" t="s">
        <v>67</v>
      </c>
      <c r="C6" s="41" t="s">
        <v>68</v>
      </c>
      <c r="D6" s="40" t="s">
        <v>67</v>
      </c>
      <c r="E6" s="42" t="s">
        <v>68</v>
      </c>
      <c r="F6" s="43" t="s">
        <v>67</v>
      </c>
      <c r="G6" s="41" t="s">
        <v>68</v>
      </c>
      <c r="H6" s="40" t="s">
        <v>67</v>
      </c>
      <c r="I6" s="42" t="s">
        <v>68</v>
      </c>
      <c r="J6" s="43" t="s">
        <v>67</v>
      </c>
      <c r="K6" s="41" t="s">
        <v>68</v>
      </c>
      <c r="L6" s="40" t="s">
        <v>67</v>
      </c>
      <c r="M6" s="42" t="s">
        <v>68</v>
      </c>
      <c r="N6" s="43" t="s">
        <v>67</v>
      </c>
      <c r="O6" s="42" t="s">
        <v>68</v>
      </c>
    </row>
    <row r="7" spans="1:15" x14ac:dyDescent="0.55000000000000004">
      <c r="A7" s="39"/>
      <c r="B7" s="44"/>
      <c r="C7" s="39"/>
      <c r="D7" s="45"/>
      <c r="E7" s="46"/>
      <c r="F7" s="39"/>
      <c r="G7" s="39"/>
      <c r="H7" s="45"/>
      <c r="I7" s="46"/>
      <c r="J7" s="39"/>
      <c r="K7" s="39"/>
      <c r="L7" s="45"/>
      <c r="M7" s="46"/>
      <c r="N7" s="39"/>
      <c r="O7" s="47"/>
    </row>
    <row r="8" spans="1:15" x14ac:dyDescent="0.55000000000000004">
      <c r="A8" s="48" t="s">
        <v>69</v>
      </c>
      <c r="B8" s="49">
        <v>42104</v>
      </c>
      <c r="C8" s="50"/>
      <c r="D8" s="49">
        <v>42897</v>
      </c>
      <c r="E8" s="51"/>
      <c r="F8" s="52">
        <v>43676</v>
      </c>
      <c r="G8" s="50"/>
      <c r="H8" s="53">
        <v>44256</v>
      </c>
      <c r="I8" s="51"/>
      <c r="J8" s="52">
        <v>44660</v>
      </c>
      <c r="K8" s="50"/>
      <c r="L8" s="53">
        <v>44932</v>
      </c>
      <c r="M8" s="51"/>
      <c r="N8" s="52">
        <v>45101</v>
      </c>
      <c r="O8" s="51"/>
    </row>
    <row r="9" spans="1:15" x14ac:dyDescent="0.55000000000000004">
      <c r="A9" s="54" t="s">
        <v>70</v>
      </c>
      <c r="B9" s="55">
        <v>10022</v>
      </c>
      <c r="C9" s="56">
        <v>23.8</v>
      </c>
      <c r="D9" s="55">
        <v>11680</v>
      </c>
      <c r="E9" s="57">
        <v>27.23</v>
      </c>
      <c r="F9" s="58">
        <v>12858</v>
      </c>
      <c r="G9" s="56">
        <v>29.44</v>
      </c>
      <c r="H9" s="55">
        <v>13168</v>
      </c>
      <c r="I9" s="57">
        <v>29.75</v>
      </c>
      <c r="J9" s="58">
        <v>13166</v>
      </c>
      <c r="K9" s="56">
        <v>29.48</v>
      </c>
      <c r="L9" s="55">
        <v>12972</v>
      </c>
      <c r="M9" s="57">
        <v>28.87</v>
      </c>
      <c r="N9" s="58">
        <v>12764</v>
      </c>
      <c r="O9" s="57">
        <v>28.3</v>
      </c>
    </row>
    <row r="10" spans="1:15" ht="14.7" thickBot="1" x14ac:dyDescent="0.6">
      <c r="A10" s="59" t="s">
        <v>71</v>
      </c>
      <c r="B10" s="60"/>
      <c r="C10" s="61">
        <v>16.27</v>
      </c>
      <c r="D10" s="60"/>
      <c r="E10" s="62">
        <v>18.43</v>
      </c>
      <c r="F10" s="63"/>
      <c r="G10" s="61">
        <v>20.37</v>
      </c>
      <c r="H10" s="60"/>
      <c r="I10" s="62">
        <v>21.34</v>
      </c>
      <c r="J10" s="63"/>
      <c r="K10" s="61">
        <v>21.82</v>
      </c>
      <c r="L10" s="60"/>
      <c r="M10" s="62">
        <v>22.24</v>
      </c>
      <c r="N10" s="63"/>
      <c r="O10" s="62">
        <v>23.14</v>
      </c>
    </row>
    <row r="11" spans="1:15" x14ac:dyDescent="0.55000000000000004">
      <c r="B11" s="64"/>
      <c r="C11" s="64"/>
      <c r="D11" s="64"/>
      <c r="E11" s="64"/>
      <c r="F11" s="64"/>
      <c r="G11" s="64"/>
      <c r="H11" s="64"/>
      <c r="I11" s="64"/>
    </row>
    <row r="12" spans="1:15" x14ac:dyDescent="0.55000000000000004">
      <c r="A12" s="65" t="s">
        <v>72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7"/>
      <c r="O12" s="67"/>
    </row>
    <row r="13" spans="1:15" x14ac:dyDescent="0.55000000000000004">
      <c r="A13" s="67" t="s">
        <v>73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</row>
    <row r="14" spans="1:15" x14ac:dyDescent="0.55000000000000004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</row>
  </sheetData>
  <mergeCells count="9">
    <mergeCell ref="B4:C4"/>
    <mergeCell ref="D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2912-A168-4056-A3C0-EA930956E5FE}">
  <dimension ref="A1:J31"/>
  <sheetViews>
    <sheetView zoomScaleNormal="100" workbookViewId="0">
      <selection activeCell="A15" sqref="A15"/>
    </sheetView>
  </sheetViews>
  <sheetFormatPr defaultColWidth="7.3125" defaultRowHeight="10.199999999999999" x14ac:dyDescent="0.35"/>
  <cols>
    <col min="1" max="1" width="31.41796875" style="143" customWidth="1"/>
    <col min="2" max="3" width="12.578125" style="143" customWidth="1"/>
    <col min="4" max="10" width="12.578125" style="142" customWidth="1"/>
    <col min="11" max="11" width="1.9453125" style="142" customWidth="1"/>
    <col min="12" max="16384" width="7.3125" style="142"/>
  </cols>
  <sheetData>
    <row r="1" spans="1:10" ht="17.7" x14ac:dyDescent="0.6">
      <c r="A1" s="175" t="s">
        <v>122</v>
      </c>
      <c r="B1" s="175"/>
      <c r="C1" s="175"/>
    </row>
    <row r="2" spans="1:10" ht="13.8" x14ac:dyDescent="0.45">
      <c r="A2" s="174" t="s">
        <v>118</v>
      </c>
      <c r="B2" s="174"/>
      <c r="C2" s="174"/>
    </row>
    <row r="3" spans="1:10" ht="13.8" x14ac:dyDescent="0.45">
      <c r="A3" s="174" t="s">
        <v>117</v>
      </c>
      <c r="B3" s="174"/>
      <c r="C3" s="174"/>
    </row>
    <row r="5" spans="1:10" s="144" customFormat="1" ht="42.3" x14ac:dyDescent="0.5">
      <c r="A5" s="173" t="s">
        <v>116</v>
      </c>
      <c r="B5" s="176" t="s">
        <v>120</v>
      </c>
      <c r="C5" s="179" t="s">
        <v>119</v>
      </c>
      <c r="D5" s="172" t="s">
        <v>115</v>
      </c>
      <c r="E5" s="172" t="s">
        <v>114</v>
      </c>
      <c r="F5" s="171" t="s">
        <v>113</v>
      </c>
      <c r="G5" s="171" t="s">
        <v>112</v>
      </c>
      <c r="H5" s="171" t="s">
        <v>111</v>
      </c>
      <c r="I5" s="171" t="s">
        <v>110</v>
      </c>
      <c r="J5" s="170" t="s">
        <v>109</v>
      </c>
    </row>
    <row r="6" spans="1:10" s="144" customFormat="1" ht="6.6" customHeight="1" x14ac:dyDescent="0.5">
      <c r="A6" s="169"/>
      <c r="B6" s="177"/>
      <c r="C6" s="177"/>
      <c r="D6" s="168"/>
      <c r="E6" s="168"/>
      <c r="F6" s="167"/>
      <c r="G6" s="167"/>
      <c r="H6" s="167"/>
      <c r="I6" s="167"/>
      <c r="J6" s="166"/>
    </row>
    <row r="7" spans="1:10" s="145" customFormat="1" ht="15" customHeight="1" x14ac:dyDescent="0.55000000000000004">
      <c r="A7" s="165" t="s">
        <v>108</v>
      </c>
      <c r="B7" s="184">
        <v>39564</v>
      </c>
      <c r="C7" s="184">
        <v>41120</v>
      </c>
      <c r="D7" s="164">
        <v>42104</v>
      </c>
      <c r="E7" s="164">
        <v>42350</v>
      </c>
      <c r="F7" s="163">
        <v>42700</v>
      </c>
      <c r="G7" s="163">
        <v>43000</v>
      </c>
      <c r="H7" s="163">
        <v>43200</v>
      </c>
      <c r="I7" s="163">
        <v>43400</v>
      </c>
      <c r="J7" s="162">
        <v>43500</v>
      </c>
    </row>
    <row r="8" spans="1:10" s="145" customFormat="1" ht="15" customHeight="1" x14ac:dyDescent="0.55000000000000004">
      <c r="A8" s="161" t="s">
        <v>107</v>
      </c>
      <c r="B8" s="185">
        <v>23647</v>
      </c>
      <c r="C8" s="185">
        <v>24780</v>
      </c>
      <c r="D8" s="160">
        <v>25943</v>
      </c>
      <c r="E8" s="160">
        <v>26105</v>
      </c>
      <c r="F8" s="159">
        <v>26325</v>
      </c>
      <c r="G8" s="159">
        <v>26500</v>
      </c>
      <c r="H8" s="159">
        <v>26660</v>
      </c>
      <c r="I8" s="159">
        <v>26790</v>
      </c>
      <c r="J8" s="158">
        <v>26885</v>
      </c>
    </row>
    <row r="9" spans="1:10" s="145" customFormat="1" ht="15" customHeight="1" x14ac:dyDescent="0.55000000000000004">
      <c r="A9" s="161" t="s">
        <v>106</v>
      </c>
      <c r="B9" s="185">
        <v>15917</v>
      </c>
      <c r="C9" s="185">
        <v>16340</v>
      </c>
      <c r="D9" s="160">
        <v>16161</v>
      </c>
      <c r="E9" s="160">
        <v>16245</v>
      </c>
      <c r="F9" s="159">
        <v>16375</v>
      </c>
      <c r="G9" s="159">
        <v>16500</v>
      </c>
      <c r="H9" s="159">
        <v>16540</v>
      </c>
      <c r="I9" s="159">
        <v>16610</v>
      </c>
      <c r="J9" s="158">
        <v>16615</v>
      </c>
    </row>
    <row r="10" spans="1:10" s="145" customFormat="1" ht="15" customHeight="1" x14ac:dyDescent="0.55000000000000004">
      <c r="A10" s="150"/>
      <c r="B10" s="178"/>
      <c r="C10" s="178"/>
      <c r="D10" s="157"/>
      <c r="E10" s="157"/>
      <c r="F10" s="152"/>
      <c r="G10" s="152"/>
      <c r="H10" s="152"/>
      <c r="I10" s="152"/>
      <c r="J10" s="151"/>
    </row>
    <row r="11" spans="1:10" s="145" customFormat="1" ht="15" customHeight="1" x14ac:dyDescent="0.55000000000000004">
      <c r="A11" s="186" t="s">
        <v>105</v>
      </c>
      <c r="B11" s="187"/>
      <c r="C11" s="187"/>
      <c r="D11" s="188"/>
      <c r="E11" s="188"/>
      <c r="F11" s="189"/>
      <c r="G11" s="189"/>
      <c r="H11" s="189"/>
      <c r="I11" s="189"/>
      <c r="J11" s="190"/>
    </row>
    <row r="12" spans="1:10" s="145" customFormat="1" ht="15" customHeight="1" x14ac:dyDescent="0.55000000000000004">
      <c r="A12" s="156" t="s">
        <v>104</v>
      </c>
      <c r="B12" s="180">
        <v>2189</v>
      </c>
      <c r="C12" s="180">
        <v>2370</v>
      </c>
      <c r="D12" s="155">
        <v>1983</v>
      </c>
      <c r="E12" s="155">
        <v>1995</v>
      </c>
      <c r="F12" s="154">
        <v>1990</v>
      </c>
      <c r="G12" s="154">
        <v>1995</v>
      </c>
      <c r="H12" s="154">
        <v>1995</v>
      </c>
      <c r="I12" s="154">
        <v>2005</v>
      </c>
      <c r="J12" s="153">
        <v>2005</v>
      </c>
    </row>
    <row r="13" spans="1:10" s="145" customFormat="1" ht="15" customHeight="1" x14ac:dyDescent="0.55000000000000004">
      <c r="A13" s="150" t="s">
        <v>103</v>
      </c>
      <c r="B13" s="181">
        <v>185</v>
      </c>
      <c r="C13" s="181">
        <v>210</v>
      </c>
      <c r="D13" s="157">
        <v>193</v>
      </c>
      <c r="E13" s="157">
        <v>190</v>
      </c>
      <c r="F13" s="152">
        <v>190</v>
      </c>
      <c r="G13" s="152">
        <v>195</v>
      </c>
      <c r="H13" s="152">
        <v>195</v>
      </c>
      <c r="I13" s="152">
        <v>195</v>
      </c>
      <c r="J13" s="151">
        <v>195</v>
      </c>
    </row>
    <row r="14" spans="1:10" s="145" customFormat="1" ht="15" customHeight="1" x14ac:dyDescent="0.55000000000000004">
      <c r="A14" s="156" t="s">
        <v>102</v>
      </c>
      <c r="B14" s="182">
        <v>915</v>
      </c>
      <c r="C14" s="182">
        <v>911</v>
      </c>
      <c r="D14" s="155">
        <v>1011</v>
      </c>
      <c r="E14" s="155">
        <v>1010</v>
      </c>
      <c r="F14" s="154">
        <v>1010</v>
      </c>
      <c r="G14" s="154">
        <v>1010</v>
      </c>
      <c r="H14" s="154">
        <v>1010</v>
      </c>
      <c r="I14" s="154">
        <v>1010</v>
      </c>
      <c r="J14" s="153">
        <v>1010</v>
      </c>
    </row>
    <row r="15" spans="1:10" s="145" customFormat="1" ht="15" customHeight="1" x14ac:dyDescent="0.55000000000000004">
      <c r="A15" s="150" t="s">
        <v>101</v>
      </c>
      <c r="B15" s="181">
        <v>267</v>
      </c>
      <c r="C15" s="181">
        <v>238</v>
      </c>
      <c r="D15" s="157">
        <v>239</v>
      </c>
      <c r="E15" s="157">
        <v>245</v>
      </c>
      <c r="F15" s="152">
        <v>245</v>
      </c>
      <c r="G15" s="152">
        <v>245</v>
      </c>
      <c r="H15" s="152">
        <v>245</v>
      </c>
      <c r="I15" s="152">
        <v>245</v>
      </c>
      <c r="J15" s="151">
        <v>245</v>
      </c>
    </row>
    <row r="16" spans="1:10" s="145" customFormat="1" ht="15" customHeight="1" x14ac:dyDescent="0.55000000000000004">
      <c r="A16" s="156" t="s">
        <v>100</v>
      </c>
      <c r="B16" s="182">
        <v>212</v>
      </c>
      <c r="C16" s="182">
        <v>236</v>
      </c>
      <c r="D16" s="155">
        <v>180</v>
      </c>
      <c r="E16" s="155">
        <v>180</v>
      </c>
      <c r="F16" s="154">
        <v>180</v>
      </c>
      <c r="G16" s="154">
        <v>185</v>
      </c>
      <c r="H16" s="154">
        <v>185</v>
      </c>
      <c r="I16" s="154">
        <v>185</v>
      </c>
      <c r="J16" s="153">
        <v>185</v>
      </c>
    </row>
    <row r="17" spans="1:10" s="145" customFormat="1" ht="15" customHeight="1" x14ac:dyDescent="0.55000000000000004">
      <c r="A17" s="150" t="s">
        <v>99</v>
      </c>
      <c r="B17" s="183">
        <v>2484</v>
      </c>
      <c r="C17" s="183">
        <v>2552</v>
      </c>
      <c r="D17" s="157">
        <v>2379</v>
      </c>
      <c r="E17" s="148">
        <v>2395</v>
      </c>
      <c r="F17" s="147">
        <v>2415</v>
      </c>
      <c r="G17" s="147">
        <v>2420</v>
      </c>
      <c r="H17" s="147">
        <v>2420</v>
      </c>
      <c r="I17" s="147">
        <v>2425</v>
      </c>
      <c r="J17" s="146">
        <v>2400</v>
      </c>
    </row>
    <row r="18" spans="1:10" s="145" customFormat="1" ht="15" customHeight="1" x14ac:dyDescent="0.55000000000000004">
      <c r="A18" s="156" t="s">
        <v>98</v>
      </c>
      <c r="B18" s="180">
        <v>4721</v>
      </c>
      <c r="C18" s="180">
        <v>4845</v>
      </c>
      <c r="D18" s="155">
        <v>4860</v>
      </c>
      <c r="E18" s="155">
        <v>4870</v>
      </c>
      <c r="F18" s="154">
        <v>4950</v>
      </c>
      <c r="G18" s="154">
        <v>4980</v>
      </c>
      <c r="H18" s="154">
        <v>4980</v>
      </c>
      <c r="I18" s="154">
        <v>4985</v>
      </c>
      <c r="J18" s="153">
        <v>5000</v>
      </c>
    </row>
    <row r="19" spans="1:10" s="145" customFormat="1" ht="15" customHeight="1" x14ac:dyDescent="0.55000000000000004">
      <c r="A19" s="150" t="s">
        <v>97</v>
      </c>
      <c r="B19" s="183">
        <v>1653</v>
      </c>
      <c r="C19" s="183">
        <v>1686</v>
      </c>
      <c r="D19" s="157">
        <v>1795</v>
      </c>
      <c r="E19" s="157">
        <v>1800</v>
      </c>
      <c r="F19" s="152">
        <v>1805</v>
      </c>
      <c r="G19" s="152">
        <v>1810</v>
      </c>
      <c r="H19" s="152">
        <v>1815</v>
      </c>
      <c r="I19" s="152">
        <v>1820</v>
      </c>
      <c r="J19" s="151">
        <v>1820</v>
      </c>
    </row>
    <row r="20" spans="1:10" s="145" customFormat="1" ht="15" customHeight="1" x14ac:dyDescent="0.55000000000000004">
      <c r="A20" s="156" t="s">
        <v>96</v>
      </c>
      <c r="B20" s="182">
        <v>643</v>
      </c>
      <c r="C20" s="182">
        <v>667</v>
      </c>
      <c r="D20" s="155">
        <v>593</v>
      </c>
      <c r="E20" s="155">
        <v>590</v>
      </c>
      <c r="F20" s="154">
        <v>590</v>
      </c>
      <c r="G20" s="154">
        <v>595</v>
      </c>
      <c r="H20" s="154">
        <v>600</v>
      </c>
      <c r="I20" s="154">
        <v>610</v>
      </c>
      <c r="J20" s="153">
        <v>620</v>
      </c>
    </row>
    <row r="21" spans="1:10" s="145" customFormat="1" ht="15" customHeight="1" x14ac:dyDescent="0.55000000000000004">
      <c r="A21" s="150" t="s">
        <v>95</v>
      </c>
      <c r="B21" s="181">
        <v>348</v>
      </c>
      <c r="C21" s="181">
        <v>280</v>
      </c>
      <c r="D21" s="157">
        <v>329</v>
      </c>
      <c r="E21" s="157">
        <v>325</v>
      </c>
      <c r="F21" s="152">
        <v>325</v>
      </c>
      <c r="G21" s="152">
        <v>325</v>
      </c>
      <c r="H21" s="152">
        <v>325</v>
      </c>
      <c r="I21" s="152">
        <v>325</v>
      </c>
      <c r="J21" s="151">
        <v>325</v>
      </c>
    </row>
    <row r="22" spans="1:10" s="145" customFormat="1" ht="15" customHeight="1" x14ac:dyDescent="0.55000000000000004">
      <c r="A22" s="156" t="s">
        <v>94</v>
      </c>
      <c r="B22" s="180">
        <v>1013</v>
      </c>
      <c r="C22" s="180">
        <v>1032</v>
      </c>
      <c r="D22" s="155">
        <v>1103</v>
      </c>
      <c r="E22" s="155">
        <v>1095</v>
      </c>
      <c r="F22" s="154">
        <v>1085</v>
      </c>
      <c r="G22" s="154">
        <v>1085</v>
      </c>
      <c r="H22" s="154">
        <v>1085</v>
      </c>
      <c r="I22" s="154">
        <v>1090</v>
      </c>
      <c r="J22" s="153">
        <v>1085</v>
      </c>
    </row>
    <row r="23" spans="1:10" s="145" customFormat="1" ht="15" customHeight="1" x14ac:dyDescent="0.55000000000000004">
      <c r="A23" s="150" t="s">
        <v>93</v>
      </c>
      <c r="B23" s="181">
        <v>938</v>
      </c>
      <c r="C23" s="181">
        <v>919</v>
      </c>
      <c r="D23" s="157">
        <v>992</v>
      </c>
      <c r="E23" s="157">
        <v>1015</v>
      </c>
      <c r="F23" s="152">
        <v>1035</v>
      </c>
      <c r="G23" s="152">
        <v>1075</v>
      </c>
      <c r="H23" s="152">
        <v>1095</v>
      </c>
      <c r="I23" s="152">
        <v>1110</v>
      </c>
      <c r="J23" s="151">
        <v>1100</v>
      </c>
    </row>
    <row r="24" spans="1:10" s="145" customFormat="1" ht="15" customHeight="1" x14ac:dyDescent="0.55000000000000004">
      <c r="A24" s="156" t="s">
        <v>92</v>
      </c>
      <c r="B24" s="182">
        <v>349</v>
      </c>
      <c r="C24" s="182">
        <v>394</v>
      </c>
      <c r="D24" s="155">
        <v>504</v>
      </c>
      <c r="E24" s="155">
        <v>535</v>
      </c>
      <c r="F24" s="154">
        <v>555</v>
      </c>
      <c r="G24" s="154">
        <v>580</v>
      </c>
      <c r="H24" s="154">
        <v>590</v>
      </c>
      <c r="I24" s="154">
        <v>605</v>
      </c>
      <c r="J24" s="153">
        <v>625</v>
      </c>
    </row>
    <row r="25" spans="1:10" s="145" customFormat="1" ht="15" customHeight="1" x14ac:dyDescent="0.55000000000000004">
      <c r="A25" s="150" t="s">
        <v>91</v>
      </c>
      <c r="B25" s="178"/>
      <c r="C25" s="178"/>
      <c r="D25" s="149" t="s">
        <v>91</v>
      </c>
      <c r="E25" s="148" t="s">
        <v>91</v>
      </c>
      <c r="F25" s="147" t="s">
        <v>91</v>
      </c>
      <c r="G25" s="147" t="s">
        <v>91</v>
      </c>
      <c r="H25" s="147" t="s">
        <v>91</v>
      </c>
      <c r="I25" s="152" t="s">
        <v>91</v>
      </c>
      <c r="J25" s="151" t="s">
        <v>91</v>
      </c>
    </row>
    <row r="26" spans="1:10" s="145" customFormat="1" ht="15" customHeight="1" x14ac:dyDescent="0.55000000000000004">
      <c r="A26" s="191" t="s">
        <v>90</v>
      </c>
      <c r="B26" s="192">
        <v>5894143</v>
      </c>
      <c r="C26" s="192">
        <v>6724540</v>
      </c>
      <c r="D26" s="193">
        <v>7706310</v>
      </c>
      <c r="E26" s="194">
        <v>7766975</v>
      </c>
      <c r="F26" s="195">
        <v>7864400</v>
      </c>
      <c r="G26" s="195">
        <v>7951150</v>
      </c>
      <c r="H26" s="195">
        <v>8035700</v>
      </c>
      <c r="I26" s="195">
        <v>8115100</v>
      </c>
      <c r="J26" s="196">
        <v>8176300</v>
      </c>
    </row>
    <row r="27" spans="1:10" s="145" customFormat="1" ht="15" customHeight="1" x14ac:dyDescent="0.55000000000000004">
      <c r="A27" s="191" t="s">
        <v>89</v>
      </c>
      <c r="B27" s="192">
        <v>2374593</v>
      </c>
      <c r="C27" s="192">
        <v>2478323</v>
      </c>
      <c r="D27" s="193">
        <v>2668754</v>
      </c>
      <c r="E27" s="194">
        <v>2689740</v>
      </c>
      <c r="F27" s="195">
        <v>2708392</v>
      </c>
      <c r="G27" s="195">
        <v>2728885</v>
      </c>
      <c r="H27" s="195">
        <v>2747208</v>
      </c>
      <c r="I27" s="195">
        <v>2764260</v>
      </c>
      <c r="J27" s="196">
        <v>2780155</v>
      </c>
    </row>
    <row r="28" spans="1:10" s="145" customFormat="1" ht="15" customHeight="1" x14ac:dyDescent="0.55000000000000004">
      <c r="A28" s="197" t="s">
        <v>88</v>
      </c>
      <c r="B28" s="198">
        <v>3519550</v>
      </c>
      <c r="C28" s="198">
        <v>4246217</v>
      </c>
      <c r="D28" s="199">
        <v>5037556</v>
      </c>
      <c r="E28" s="200">
        <v>5077235</v>
      </c>
      <c r="F28" s="201">
        <v>5156008</v>
      </c>
      <c r="G28" s="201">
        <v>5222265</v>
      </c>
      <c r="H28" s="201">
        <v>5288492</v>
      </c>
      <c r="I28" s="201">
        <v>5350840</v>
      </c>
      <c r="J28" s="202">
        <v>5396145</v>
      </c>
    </row>
    <row r="29" spans="1:10" x14ac:dyDescent="0.35">
      <c r="F29" s="144"/>
      <c r="G29" s="144"/>
    </row>
    <row r="30" spans="1:10" x14ac:dyDescent="0.35">
      <c r="F30" s="144"/>
      <c r="G30" s="144"/>
    </row>
    <row r="31" spans="1:10" ht="12.3" x14ac:dyDescent="0.4">
      <c r="A31" s="203" t="s">
        <v>121</v>
      </c>
      <c r="F31" s="144"/>
      <c r="G31" s="144"/>
    </row>
  </sheetData>
  <pageMargins left="0.2" right="0.2" top="0.5" bottom="0.75" header="0" footer="0"/>
  <pageSetup scale="90" orientation="landscape" r:id="rId1"/>
  <headerFooter>
    <oddFooter>&amp;CPage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B2E28-CD75-482F-9104-512886BE9B2A}">
  <dimension ref="A1:C21"/>
  <sheetViews>
    <sheetView workbookViewId="0">
      <selection activeCell="A29" sqref="A29"/>
    </sheetView>
  </sheetViews>
  <sheetFormatPr defaultRowHeight="14.4" x14ac:dyDescent="0.55000000000000004"/>
  <cols>
    <col min="1" max="1" width="29.7890625" customWidth="1"/>
    <col min="2" max="3" width="10.578125" customWidth="1"/>
  </cols>
  <sheetData>
    <row r="1" spans="1:3" ht="18.3" x14ac:dyDescent="0.7">
      <c r="A1" s="90" t="s">
        <v>85</v>
      </c>
    </row>
    <row r="3" spans="1:3" s="39" customFormat="1" ht="16" customHeight="1" x14ac:dyDescent="0.55000000000000004">
      <c r="A3" s="68"/>
      <c r="B3" s="139" t="s">
        <v>74</v>
      </c>
      <c r="C3" s="140"/>
    </row>
    <row r="4" spans="1:3" s="39" customFormat="1" ht="16" customHeight="1" x14ac:dyDescent="0.55000000000000004">
      <c r="A4" s="69" t="s">
        <v>75</v>
      </c>
      <c r="B4" s="91" t="s">
        <v>67</v>
      </c>
      <c r="C4" s="91" t="s">
        <v>76</v>
      </c>
    </row>
    <row r="5" spans="1:3" s="39" customFormat="1" ht="16" customHeight="1" x14ac:dyDescent="0.55000000000000004">
      <c r="A5" s="68"/>
      <c r="B5" s="71"/>
      <c r="C5" s="72"/>
    </row>
    <row r="6" spans="1:3" s="39" customFormat="1" ht="16" customHeight="1" x14ac:dyDescent="0.55000000000000004">
      <c r="A6" s="77" t="s">
        <v>77</v>
      </c>
      <c r="B6" s="78">
        <v>14977</v>
      </c>
      <c r="C6" s="79">
        <v>0.85387685290763971</v>
      </c>
    </row>
    <row r="7" spans="1:3" s="39" customFormat="1" ht="16" customHeight="1" x14ac:dyDescent="0.55000000000000004">
      <c r="A7" s="80" t="s">
        <v>78</v>
      </c>
      <c r="B7" s="81">
        <v>2054</v>
      </c>
      <c r="C7" s="82">
        <v>0.11710376282782212</v>
      </c>
    </row>
    <row r="8" spans="1:3" s="39" customFormat="1" ht="16" customHeight="1" x14ac:dyDescent="0.55000000000000004">
      <c r="A8" s="70" t="s">
        <v>79</v>
      </c>
      <c r="B8" s="73">
        <v>349</v>
      </c>
      <c r="C8" s="74">
        <v>1.9897377423033068E-2</v>
      </c>
    </row>
    <row r="9" spans="1:3" s="39" customFormat="1" ht="16" customHeight="1" x14ac:dyDescent="0.55000000000000004">
      <c r="A9" s="83" t="s">
        <v>80</v>
      </c>
      <c r="B9" s="84">
        <v>1705</v>
      </c>
      <c r="C9" s="85">
        <v>9.7206385404789056E-2</v>
      </c>
    </row>
    <row r="10" spans="1:3" s="39" customFormat="1" ht="16" customHeight="1" x14ac:dyDescent="0.55000000000000004">
      <c r="A10" s="80" t="s">
        <v>81</v>
      </c>
      <c r="B10" s="80">
        <v>144</v>
      </c>
      <c r="C10" s="82">
        <v>8.2098061573546172E-3</v>
      </c>
    </row>
    <row r="11" spans="1:3" s="39" customFormat="1" ht="16" customHeight="1" x14ac:dyDescent="0.55000000000000004">
      <c r="A11" s="70" t="s">
        <v>79</v>
      </c>
      <c r="B11" s="73">
        <v>56</v>
      </c>
      <c r="C11" s="74">
        <v>3.1927023945267957E-3</v>
      </c>
    </row>
    <row r="12" spans="1:3" s="39" customFormat="1" ht="16" customHeight="1" x14ac:dyDescent="0.55000000000000004">
      <c r="A12" s="83" t="s">
        <v>80</v>
      </c>
      <c r="B12" s="86">
        <v>88</v>
      </c>
      <c r="C12" s="85">
        <v>5.0171037628278219E-3</v>
      </c>
    </row>
    <row r="13" spans="1:3" s="39" customFormat="1" ht="16" customHeight="1" x14ac:dyDescent="0.55000000000000004">
      <c r="A13" s="80" t="s">
        <v>82</v>
      </c>
      <c r="B13" s="80">
        <v>365</v>
      </c>
      <c r="C13" s="82">
        <v>2.080957810718358E-2</v>
      </c>
    </row>
    <row r="14" spans="1:3" s="39" customFormat="1" ht="16" customHeight="1" x14ac:dyDescent="0.55000000000000004">
      <c r="A14" s="70" t="s">
        <v>79</v>
      </c>
      <c r="B14" s="73">
        <v>0</v>
      </c>
      <c r="C14" s="74">
        <v>0</v>
      </c>
    </row>
    <row r="15" spans="1:3" s="39" customFormat="1" ht="16" customHeight="1" x14ac:dyDescent="0.55000000000000004">
      <c r="A15" s="83" t="s">
        <v>80</v>
      </c>
      <c r="B15" s="86">
        <v>365</v>
      </c>
      <c r="C15" s="85">
        <v>2.080957810718358E-2</v>
      </c>
    </row>
    <row r="16" spans="1:3" s="39" customFormat="1" ht="8.0500000000000007" customHeight="1" x14ac:dyDescent="0.55000000000000004">
      <c r="A16" s="87"/>
      <c r="B16" s="87"/>
      <c r="C16" s="88"/>
    </row>
    <row r="17" spans="1:3" s="39" customFormat="1" ht="16" customHeight="1" x14ac:dyDescent="0.55000000000000004">
      <c r="A17" s="89" t="s">
        <v>83</v>
      </c>
      <c r="B17" s="75">
        <v>17540</v>
      </c>
      <c r="C17" s="76"/>
    </row>
    <row r="18" spans="1:3" s="39" customFormat="1" ht="16" customHeight="1" x14ac:dyDescent="0.55000000000000004"/>
    <row r="19" spans="1:3" s="39" customFormat="1" x14ac:dyDescent="0.55000000000000004">
      <c r="A19" s="141" t="s">
        <v>84</v>
      </c>
      <c r="B19" s="141"/>
      <c r="C19" s="141"/>
    </row>
    <row r="20" spans="1:3" x14ac:dyDescent="0.55000000000000004">
      <c r="A20" s="141"/>
      <c r="B20" s="141"/>
      <c r="C20" s="141"/>
    </row>
    <row r="21" spans="1:3" x14ac:dyDescent="0.55000000000000004">
      <c r="A21" s="141"/>
      <c r="B21" s="141"/>
      <c r="C21" s="141"/>
    </row>
  </sheetData>
  <mergeCells count="2">
    <mergeCell ref="B3:C3"/>
    <mergeCell ref="A19:C2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8824-E905-43F5-984D-43ABB2A31886}">
  <dimension ref="A1:W52"/>
  <sheetViews>
    <sheetView zoomScale="85" zoomScaleNormal="85" workbookViewId="0">
      <pane ySplit="4" topLeftCell="A5" activePane="bottomLeft" state="frozen"/>
      <selection activeCell="B60" sqref="B60"/>
      <selection pane="bottomLeft" activeCell="B60" sqref="B60"/>
    </sheetView>
  </sheetViews>
  <sheetFormatPr defaultColWidth="8" defaultRowHeight="10" customHeight="1" x14ac:dyDescent="0.55000000000000004"/>
  <cols>
    <col min="1" max="22" width="10.05078125" style="205" customWidth="1"/>
    <col min="23" max="16384" width="8" style="206"/>
  </cols>
  <sheetData>
    <row r="1" spans="1:23" ht="16" customHeight="1" x14ac:dyDescent="0.7">
      <c r="A1" s="204" t="s">
        <v>123</v>
      </c>
    </row>
    <row r="2" spans="1:23" ht="16" customHeight="1" x14ac:dyDescent="0.55000000000000004"/>
    <row r="3" spans="1:23" s="209" customFormat="1" ht="14.05" customHeight="1" x14ac:dyDescent="0.55000000000000004">
      <c r="A3" s="207" t="s">
        <v>124</v>
      </c>
      <c r="B3" s="207"/>
      <c r="C3" s="207" t="s">
        <v>125</v>
      </c>
      <c r="D3" s="207"/>
      <c r="E3" s="207" t="s">
        <v>126</v>
      </c>
      <c r="F3" s="207"/>
      <c r="G3" s="207"/>
      <c r="H3" s="207" t="s">
        <v>127</v>
      </c>
      <c r="I3" s="207"/>
      <c r="J3" s="207"/>
      <c r="K3" s="207" t="s">
        <v>128</v>
      </c>
      <c r="L3" s="207"/>
      <c r="M3" s="207"/>
      <c r="N3" s="207" t="s">
        <v>129</v>
      </c>
      <c r="O3" s="207"/>
      <c r="P3" s="207"/>
      <c r="Q3" s="208" t="s">
        <v>130</v>
      </c>
      <c r="R3" s="208"/>
      <c r="S3" s="208"/>
      <c r="T3" s="207" t="s">
        <v>131</v>
      </c>
      <c r="U3" s="207"/>
      <c r="V3" s="207"/>
    </row>
    <row r="4" spans="1:23" ht="57" customHeight="1" x14ac:dyDescent="0.4">
      <c r="A4" s="210" t="s">
        <v>132</v>
      </c>
      <c r="B4" s="210" t="s">
        <v>133</v>
      </c>
      <c r="C4" s="210" t="s">
        <v>134</v>
      </c>
      <c r="D4" s="210" t="s">
        <v>135</v>
      </c>
      <c r="E4" s="210" t="s">
        <v>136</v>
      </c>
      <c r="F4" s="210" t="s">
        <v>137</v>
      </c>
      <c r="G4" s="210" t="s">
        <v>138</v>
      </c>
      <c r="H4" s="210" t="s">
        <v>139</v>
      </c>
      <c r="I4" s="210" t="s">
        <v>140</v>
      </c>
      <c r="J4" s="210" t="s">
        <v>141</v>
      </c>
      <c r="K4" s="210" t="s">
        <v>142</v>
      </c>
      <c r="L4" s="210" t="s">
        <v>143</v>
      </c>
      <c r="M4" s="210" t="s">
        <v>144</v>
      </c>
      <c r="N4" s="210" t="s">
        <v>145</v>
      </c>
      <c r="O4" s="210" t="s">
        <v>146</v>
      </c>
      <c r="P4" s="210" t="s">
        <v>147</v>
      </c>
      <c r="Q4" s="210" t="s">
        <v>148</v>
      </c>
      <c r="R4" s="210" t="s">
        <v>149</v>
      </c>
      <c r="S4" s="210" t="s">
        <v>150</v>
      </c>
      <c r="T4" s="210" t="s">
        <v>151</v>
      </c>
      <c r="U4" s="210" t="s">
        <v>152</v>
      </c>
      <c r="V4" s="210" t="s">
        <v>153</v>
      </c>
    </row>
    <row r="5" spans="1:23" ht="6" customHeight="1" x14ac:dyDescent="0.55000000000000004">
      <c r="A5" s="211"/>
      <c r="B5" s="212"/>
      <c r="C5" s="213"/>
      <c r="D5" s="214"/>
      <c r="E5" s="213"/>
      <c r="F5" s="215"/>
      <c r="G5" s="214"/>
      <c r="H5" s="213"/>
      <c r="I5" s="215"/>
      <c r="J5" s="214"/>
      <c r="K5" s="213"/>
      <c r="L5" s="215"/>
      <c r="M5" s="214"/>
      <c r="N5" s="213"/>
      <c r="O5" s="215"/>
      <c r="P5" s="214"/>
      <c r="Q5" s="213"/>
      <c r="R5" s="215"/>
      <c r="S5" s="214"/>
      <c r="T5" s="213"/>
      <c r="U5" s="215"/>
      <c r="V5" s="214"/>
    </row>
    <row r="6" spans="1:23" ht="14.05" customHeight="1" x14ac:dyDescent="0.55000000000000004">
      <c r="A6" s="216" t="s">
        <v>154</v>
      </c>
      <c r="B6" s="217">
        <v>2234.0529999999999</v>
      </c>
      <c r="C6" s="218">
        <v>1120.027</v>
      </c>
      <c r="D6" s="219">
        <v>1114.027</v>
      </c>
      <c r="E6" s="218">
        <v>1517.65</v>
      </c>
      <c r="F6" s="220">
        <v>752.03009999999995</v>
      </c>
      <c r="G6" s="219">
        <v>765.62030000000004</v>
      </c>
      <c r="H6" s="218">
        <v>28.339970000000001</v>
      </c>
      <c r="I6" s="220">
        <v>7.9712420000000002</v>
      </c>
      <c r="J6" s="219">
        <v>20.368729999999999</v>
      </c>
      <c r="K6" s="218">
        <v>435.80540000000002</v>
      </c>
      <c r="L6" s="220">
        <v>210.78020000000001</v>
      </c>
      <c r="M6" s="219">
        <v>225.02520000000001</v>
      </c>
      <c r="N6" s="218">
        <v>21.629020000000001</v>
      </c>
      <c r="O6" s="220">
        <v>15.001390000000001</v>
      </c>
      <c r="P6" s="219">
        <v>6.6276299999999999</v>
      </c>
      <c r="Q6" s="218">
        <v>3.5526870000000002</v>
      </c>
      <c r="R6" s="220">
        <v>2.3372269999999999</v>
      </c>
      <c r="S6" s="219">
        <v>1.2154609999999999</v>
      </c>
      <c r="T6" s="218">
        <v>227.07579999999999</v>
      </c>
      <c r="U6" s="220">
        <v>131.9066</v>
      </c>
      <c r="V6" s="219">
        <v>95.169229999999999</v>
      </c>
    </row>
    <row r="7" spans="1:23" ht="14.05" customHeight="1" x14ac:dyDescent="0.55000000000000004">
      <c r="A7" s="221" t="s">
        <v>155</v>
      </c>
      <c r="B7" s="222">
        <v>2519.06</v>
      </c>
      <c r="C7" s="223">
        <v>1317.0309999999999</v>
      </c>
      <c r="D7" s="224">
        <v>1202.029</v>
      </c>
      <c r="E7" s="223">
        <v>1753.037</v>
      </c>
      <c r="F7" s="225">
        <v>956.44550000000004</v>
      </c>
      <c r="G7" s="224">
        <v>796.59169999999995</v>
      </c>
      <c r="H7" s="223">
        <v>12.22287</v>
      </c>
      <c r="I7" s="225">
        <v>4.6527849999999997</v>
      </c>
      <c r="J7" s="224">
        <v>7.5700880000000002</v>
      </c>
      <c r="K7" s="223">
        <v>487.6207</v>
      </c>
      <c r="L7" s="225">
        <v>230.86439999999999</v>
      </c>
      <c r="M7" s="224">
        <v>256.75619999999998</v>
      </c>
      <c r="N7" s="223">
        <v>20.948429999999998</v>
      </c>
      <c r="O7" s="225">
        <v>11.43047</v>
      </c>
      <c r="P7" s="224">
        <v>9.5179569999999991</v>
      </c>
      <c r="Q7" s="223">
        <v>7.2183979999999996</v>
      </c>
      <c r="R7" s="225">
        <v>1.118242</v>
      </c>
      <c r="S7" s="224">
        <v>6.100155</v>
      </c>
      <c r="T7" s="223">
        <v>238.01259999999999</v>
      </c>
      <c r="U7" s="225">
        <v>112.52</v>
      </c>
      <c r="V7" s="224">
        <v>125.4926</v>
      </c>
    </row>
    <row r="8" spans="1:23" ht="14.05" customHeight="1" x14ac:dyDescent="0.55000000000000004">
      <c r="A8" s="216" t="s">
        <v>156</v>
      </c>
      <c r="B8" s="217">
        <v>2798.067</v>
      </c>
      <c r="C8" s="218">
        <v>1410.0340000000001</v>
      </c>
      <c r="D8" s="219">
        <v>1388.0329999999999</v>
      </c>
      <c r="E8" s="218">
        <v>1930.961</v>
      </c>
      <c r="F8" s="220">
        <v>972.54939999999999</v>
      </c>
      <c r="G8" s="219">
        <v>958.41189999999995</v>
      </c>
      <c r="H8" s="218">
        <v>28.334620000000001</v>
      </c>
      <c r="I8" s="220">
        <v>14.14518</v>
      </c>
      <c r="J8" s="219">
        <v>14.189439999999999</v>
      </c>
      <c r="K8" s="218">
        <v>504.15</v>
      </c>
      <c r="L8" s="220">
        <v>249.9881</v>
      </c>
      <c r="M8" s="219">
        <v>254.1619</v>
      </c>
      <c r="N8" s="218">
        <v>31.379010000000001</v>
      </c>
      <c r="O8" s="220">
        <v>14.79027</v>
      </c>
      <c r="P8" s="219">
        <v>16.588750000000001</v>
      </c>
      <c r="Q8" s="218">
        <v>2.9066909999999999</v>
      </c>
      <c r="R8" s="220">
        <v>2.6265E-2</v>
      </c>
      <c r="S8" s="219">
        <v>2.8804259999999999</v>
      </c>
      <c r="T8" s="218">
        <v>300.33519999999999</v>
      </c>
      <c r="U8" s="220">
        <v>158.53450000000001</v>
      </c>
      <c r="V8" s="219">
        <v>141.80070000000001</v>
      </c>
    </row>
    <row r="9" spans="1:23" ht="14.05" customHeight="1" x14ac:dyDescent="0.55000000000000004">
      <c r="A9" s="221" t="s">
        <v>157</v>
      </c>
      <c r="B9" s="222">
        <v>2476.0590000000002</v>
      </c>
      <c r="C9" s="223">
        <v>1342.0319999999999</v>
      </c>
      <c r="D9" s="224">
        <v>1134.027</v>
      </c>
      <c r="E9" s="223">
        <v>1792.4179999999999</v>
      </c>
      <c r="F9" s="225">
        <v>957.80880000000002</v>
      </c>
      <c r="G9" s="224">
        <v>834.60950000000003</v>
      </c>
      <c r="H9" s="223">
        <v>24.61458</v>
      </c>
      <c r="I9" s="225">
        <v>21.67848</v>
      </c>
      <c r="J9" s="224">
        <v>2.9360930000000001</v>
      </c>
      <c r="K9" s="223">
        <v>435.47820000000002</v>
      </c>
      <c r="L9" s="225">
        <v>245.86189999999999</v>
      </c>
      <c r="M9" s="224">
        <v>189.6163</v>
      </c>
      <c r="N9" s="223">
        <v>20.97391</v>
      </c>
      <c r="O9" s="225">
        <v>4.3930480000000003</v>
      </c>
      <c r="P9" s="224">
        <v>16.580860000000001</v>
      </c>
      <c r="Q9" s="223">
        <v>8.2680729999999993</v>
      </c>
      <c r="R9" s="225">
        <v>3.0682689999999999</v>
      </c>
      <c r="S9" s="224">
        <v>5.1998040000000003</v>
      </c>
      <c r="T9" s="223">
        <v>194.30609999999999</v>
      </c>
      <c r="U9" s="225">
        <v>109.2216</v>
      </c>
      <c r="V9" s="224">
        <v>85.084490000000002</v>
      </c>
    </row>
    <row r="10" spans="1:23" ht="14.05" customHeight="1" x14ac:dyDescent="0.55000000000000004">
      <c r="A10" s="216" t="s">
        <v>158</v>
      </c>
      <c r="B10" s="217">
        <v>1826.0440000000001</v>
      </c>
      <c r="C10" s="218">
        <v>1046.0250000000001</v>
      </c>
      <c r="D10" s="219">
        <v>780.01859999999999</v>
      </c>
      <c r="E10" s="218">
        <v>1259.5640000000001</v>
      </c>
      <c r="F10" s="220">
        <v>704.18529999999998</v>
      </c>
      <c r="G10" s="219">
        <v>555.37879999999996</v>
      </c>
      <c r="H10" s="218">
        <v>42.998750000000001</v>
      </c>
      <c r="I10" s="220">
        <v>30.174420000000001</v>
      </c>
      <c r="J10" s="219">
        <v>12.82433</v>
      </c>
      <c r="K10" s="218">
        <v>338.34210000000002</v>
      </c>
      <c r="L10" s="220">
        <v>183.83949999999999</v>
      </c>
      <c r="M10" s="219">
        <v>154.5025</v>
      </c>
      <c r="N10" s="218">
        <v>27.853300000000001</v>
      </c>
      <c r="O10" s="220">
        <v>10.278790000000001</v>
      </c>
      <c r="P10" s="219">
        <v>17.5745</v>
      </c>
      <c r="Q10" s="218">
        <v>7.15245</v>
      </c>
      <c r="R10" s="220">
        <v>4.2465359999999999</v>
      </c>
      <c r="S10" s="219">
        <v>2.9059140000000001</v>
      </c>
      <c r="T10" s="218">
        <v>150.13290000000001</v>
      </c>
      <c r="U10" s="220">
        <v>113.3004</v>
      </c>
      <c r="V10" s="219">
        <v>36.832509999999999</v>
      </c>
    </row>
    <row r="11" spans="1:23" ht="14.05" customHeight="1" x14ac:dyDescent="0.55000000000000004">
      <c r="A11" s="221" t="s">
        <v>159</v>
      </c>
      <c r="B11" s="222">
        <v>2148.0509999999999</v>
      </c>
      <c r="C11" s="223">
        <v>1188.028</v>
      </c>
      <c r="D11" s="224">
        <v>960.02290000000005</v>
      </c>
      <c r="E11" s="223">
        <v>1577.85</v>
      </c>
      <c r="F11" s="225">
        <v>881.4787</v>
      </c>
      <c r="G11" s="224">
        <v>696.37120000000004</v>
      </c>
      <c r="H11" s="223">
        <v>34.127189999999999</v>
      </c>
      <c r="I11" s="225">
        <v>23.362690000000001</v>
      </c>
      <c r="J11" s="224">
        <v>10.76451</v>
      </c>
      <c r="K11" s="223">
        <v>373.46460000000002</v>
      </c>
      <c r="L11" s="225">
        <v>194.80879999999999</v>
      </c>
      <c r="M11" s="224">
        <v>178.6558</v>
      </c>
      <c r="N11" s="223">
        <v>13.974909999999999</v>
      </c>
      <c r="O11" s="225">
        <v>13.686970000000001</v>
      </c>
      <c r="P11" s="224">
        <v>0.28793999999999997</v>
      </c>
      <c r="Q11" s="223">
        <v>6.2858260000000001</v>
      </c>
      <c r="R11" s="225">
        <v>4.8398240000000001</v>
      </c>
      <c r="S11" s="224">
        <v>1.446002</v>
      </c>
      <c r="T11" s="223">
        <v>142.34880000000001</v>
      </c>
      <c r="U11" s="225">
        <v>69.85136</v>
      </c>
      <c r="V11" s="224">
        <v>72.497450000000001</v>
      </c>
    </row>
    <row r="12" spans="1:23" ht="14.05" customHeight="1" x14ac:dyDescent="0.55000000000000004">
      <c r="A12" s="216" t="s">
        <v>160</v>
      </c>
      <c r="B12" s="217">
        <v>2422.058</v>
      </c>
      <c r="C12" s="218">
        <v>1312.0309999999999</v>
      </c>
      <c r="D12" s="219">
        <v>1110.0260000000001</v>
      </c>
      <c r="E12" s="218">
        <v>1888.433</v>
      </c>
      <c r="F12" s="220">
        <v>1033.184</v>
      </c>
      <c r="G12" s="219">
        <v>855.24919999999997</v>
      </c>
      <c r="H12" s="218">
        <v>33.677810000000001</v>
      </c>
      <c r="I12" s="220">
        <v>19.175920000000001</v>
      </c>
      <c r="J12" s="219">
        <v>14.50188</v>
      </c>
      <c r="K12" s="218">
        <v>324.68889999999999</v>
      </c>
      <c r="L12" s="220">
        <v>168.51009999999999</v>
      </c>
      <c r="M12" s="219">
        <v>156.1788</v>
      </c>
      <c r="N12" s="218">
        <v>21.636310000000002</v>
      </c>
      <c r="O12" s="220">
        <v>4.3293910000000002</v>
      </c>
      <c r="P12" s="219">
        <v>17.306920000000002</v>
      </c>
      <c r="Q12" s="218">
        <v>9.542408</v>
      </c>
      <c r="R12" s="220">
        <v>7.7541510000000002</v>
      </c>
      <c r="S12" s="219">
        <v>1.788257</v>
      </c>
      <c r="T12" s="218">
        <v>144.0795</v>
      </c>
      <c r="U12" s="220">
        <v>79.078040000000001</v>
      </c>
      <c r="V12" s="219">
        <v>65.001509999999996</v>
      </c>
    </row>
    <row r="13" spans="1:23" ht="14.05" customHeight="1" x14ac:dyDescent="0.55000000000000004">
      <c r="A13" s="221" t="s">
        <v>161</v>
      </c>
      <c r="B13" s="222">
        <v>2428.058</v>
      </c>
      <c r="C13" s="223">
        <v>1243.03</v>
      </c>
      <c r="D13" s="224">
        <v>1185.028</v>
      </c>
      <c r="E13" s="223">
        <v>1896.0450000000001</v>
      </c>
      <c r="F13" s="225">
        <v>1008.046</v>
      </c>
      <c r="G13" s="224">
        <v>887.99990000000003</v>
      </c>
      <c r="H13" s="223">
        <v>17.82779</v>
      </c>
      <c r="I13" s="225">
        <v>9.6474620000000009</v>
      </c>
      <c r="J13" s="224">
        <v>8.1803299999999997</v>
      </c>
      <c r="K13" s="223">
        <v>373.68029999999999</v>
      </c>
      <c r="L13" s="225">
        <v>180.10550000000001</v>
      </c>
      <c r="M13" s="224">
        <v>193.57480000000001</v>
      </c>
      <c r="N13" s="223">
        <v>25.334309999999999</v>
      </c>
      <c r="O13" s="225">
        <v>5.094989</v>
      </c>
      <c r="P13" s="224">
        <v>20.239329999999999</v>
      </c>
      <c r="Q13" s="223">
        <v>6.3339949999999998</v>
      </c>
      <c r="R13" s="225">
        <v>2.1435460000000002</v>
      </c>
      <c r="S13" s="224">
        <v>4.1904490000000001</v>
      </c>
      <c r="T13" s="223">
        <v>108.83620000000001</v>
      </c>
      <c r="U13" s="225">
        <v>37.992649999999998</v>
      </c>
      <c r="V13" s="224">
        <v>70.843500000000006</v>
      </c>
      <c r="W13" s="226"/>
    </row>
    <row r="14" spans="1:23" ht="14.05" customHeight="1" x14ac:dyDescent="0.55000000000000004">
      <c r="A14" s="216" t="s">
        <v>162</v>
      </c>
      <c r="B14" s="217">
        <v>2291.0549999999998</v>
      </c>
      <c r="C14" s="218">
        <v>1167.028</v>
      </c>
      <c r="D14" s="219">
        <v>1124.027</v>
      </c>
      <c r="E14" s="218">
        <v>1830.8589999999999</v>
      </c>
      <c r="F14" s="220">
        <v>914.68889999999999</v>
      </c>
      <c r="G14" s="219">
        <v>916.16989999999998</v>
      </c>
      <c r="H14" s="218">
        <v>28.84965</v>
      </c>
      <c r="I14" s="220">
        <v>25.367039999999999</v>
      </c>
      <c r="J14" s="219">
        <v>3.4826100000000002</v>
      </c>
      <c r="K14" s="218">
        <v>303.07850000000002</v>
      </c>
      <c r="L14" s="220">
        <v>160.63120000000001</v>
      </c>
      <c r="M14" s="219">
        <v>142.44739999999999</v>
      </c>
      <c r="N14" s="218">
        <v>16.5367</v>
      </c>
      <c r="O14" s="220">
        <v>2.763468</v>
      </c>
      <c r="P14" s="219">
        <v>13.77323</v>
      </c>
      <c r="Q14" s="218">
        <v>3.2972619999999999</v>
      </c>
      <c r="R14" s="220">
        <v>2.2700100000000001</v>
      </c>
      <c r="S14" s="219">
        <v>1.0272520000000001</v>
      </c>
      <c r="T14" s="218">
        <v>108.4337</v>
      </c>
      <c r="U14" s="220">
        <v>61.307250000000003</v>
      </c>
      <c r="V14" s="219">
        <v>47.126440000000002</v>
      </c>
    </row>
    <row r="15" spans="1:23" ht="14.05" customHeight="1" x14ac:dyDescent="0.55000000000000004">
      <c r="A15" s="221" t="s">
        <v>163</v>
      </c>
      <c r="B15" s="222">
        <v>2235.0529999999999</v>
      </c>
      <c r="C15" s="223">
        <v>1129.027</v>
      </c>
      <c r="D15" s="224">
        <v>1106.0260000000001</v>
      </c>
      <c r="E15" s="223">
        <v>1770.6479999999999</v>
      </c>
      <c r="F15" s="225">
        <v>854.34630000000004</v>
      </c>
      <c r="G15" s="224">
        <v>916.30169999999998</v>
      </c>
      <c r="H15" s="223">
        <v>5.8199500000000004</v>
      </c>
      <c r="I15" s="225">
        <v>5.8199500000000004</v>
      </c>
      <c r="J15" s="224">
        <v>0</v>
      </c>
      <c r="K15" s="223">
        <v>327.22199999999998</v>
      </c>
      <c r="L15" s="225">
        <v>186.8459</v>
      </c>
      <c r="M15" s="224">
        <v>140.37610000000001</v>
      </c>
      <c r="N15" s="223">
        <v>28.173739999999999</v>
      </c>
      <c r="O15" s="225">
        <v>15.97217</v>
      </c>
      <c r="P15" s="224">
        <v>12.20158</v>
      </c>
      <c r="Q15" s="223">
        <v>0.52514099999999997</v>
      </c>
      <c r="R15" s="225">
        <v>0.28312100000000001</v>
      </c>
      <c r="S15" s="224">
        <v>0.24202000000000001</v>
      </c>
      <c r="T15" s="223">
        <v>102.6645</v>
      </c>
      <c r="U15" s="225">
        <v>65.759529999999998</v>
      </c>
      <c r="V15" s="224">
        <v>36.905009999999997</v>
      </c>
    </row>
    <row r="16" spans="1:23" ht="14.05" customHeight="1" x14ac:dyDescent="0.55000000000000004">
      <c r="A16" s="216" t="s">
        <v>164</v>
      </c>
      <c r="B16" s="217">
        <v>2394.0569999999998</v>
      </c>
      <c r="C16" s="218">
        <v>1208.029</v>
      </c>
      <c r="D16" s="219">
        <v>1186.028</v>
      </c>
      <c r="E16" s="218">
        <v>1907.4459999999999</v>
      </c>
      <c r="F16" s="220">
        <v>946.61670000000004</v>
      </c>
      <c r="G16" s="219">
        <v>960.82920000000001</v>
      </c>
      <c r="H16" s="218">
        <v>20.201129999999999</v>
      </c>
      <c r="I16" s="220">
        <v>1.5518989999999999</v>
      </c>
      <c r="J16" s="219">
        <v>18.649229999999999</v>
      </c>
      <c r="K16" s="218">
        <v>305.41289999999998</v>
      </c>
      <c r="L16" s="220">
        <v>179.1242</v>
      </c>
      <c r="M16" s="219">
        <v>126.28870000000001</v>
      </c>
      <c r="N16" s="218">
        <v>32.146369999999997</v>
      </c>
      <c r="O16" s="220">
        <v>28.420580000000001</v>
      </c>
      <c r="P16" s="219">
        <v>3.7257880000000001</v>
      </c>
      <c r="Q16" s="218">
        <v>2.8017629999999998</v>
      </c>
      <c r="R16" s="220">
        <v>2.8017629999999998</v>
      </c>
      <c r="S16" s="219">
        <v>0</v>
      </c>
      <c r="T16" s="218">
        <v>126.0491</v>
      </c>
      <c r="U16" s="220">
        <v>49.513629999999999</v>
      </c>
      <c r="V16" s="219">
        <v>76.535420000000002</v>
      </c>
    </row>
    <row r="17" spans="1:22" ht="14.05" customHeight="1" x14ac:dyDescent="0.55000000000000004">
      <c r="A17" s="221" t="s">
        <v>165</v>
      </c>
      <c r="B17" s="222">
        <v>2781.0659999999998</v>
      </c>
      <c r="C17" s="223">
        <v>1377.0329999999999</v>
      </c>
      <c r="D17" s="224">
        <v>1404.0340000000001</v>
      </c>
      <c r="E17" s="223">
        <v>2304.0479999999998</v>
      </c>
      <c r="F17" s="225">
        <v>1150.605</v>
      </c>
      <c r="G17" s="224">
        <v>1153.443</v>
      </c>
      <c r="H17" s="223">
        <v>19.406960000000002</v>
      </c>
      <c r="I17" s="225">
        <v>14.471629999999999</v>
      </c>
      <c r="J17" s="224">
        <v>4.9353210000000001</v>
      </c>
      <c r="K17" s="223">
        <v>308.91160000000002</v>
      </c>
      <c r="L17" s="225">
        <v>134.46510000000001</v>
      </c>
      <c r="M17" s="224">
        <v>174.44649999999999</v>
      </c>
      <c r="N17" s="223">
        <v>23.140509999999999</v>
      </c>
      <c r="O17" s="225">
        <v>12.369949999999999</v>
      </c>
      <c r="P17" s="224">
        <v>10.77055</v>
      </c>
      <c r="Q17" s="223">
        <v>8.2459500000000006</v>
      </c>
      <c r="R17" s="225">
        <v>0.63810699999999998</v>
      </c>
      <c r="S17" s="224">
        <v>7.6078429999999999</v>
      </c>
      <c r="T17" s="223">
        <v>117.3134</v>
      </c>
      <c r="U17" s="225">
        <v>64.48272</v>
      </c>
      <c r="V17" s="224">
        <v>52.830710000000003</v>
      </c>
    </row>
    <row r="18" spans="1:22" ht="14.05" customHeight="1" x14ac:dyDescent="0.55000000000000004">
      <c r="A18" s="216" t="s">
        <v>166</v>
      </c>
      <c r="B18" s="217">
        <v>3417.0819999999999</v>
      </c>
      <c r="C18" s="218">
        <v>1646.039</v>
      </c>
      <c r="D18" s="219">
        <v>1771.0419999999999</v>
      </c>
      <c r="E18" s="218">
        <v>2946.4659999999999</v>
      </c>
      <c r="F18" s="220">
        <v>1424.338</v>
      </c>
      <c r="G18" s="219">
        <v>1522.1279999999999</v>
      </c>
      <c r="H18" s="218">
        <v>12.67557</v>
      </c>
      <c r="I18" s="220">
        <v>4.9095190000000004</v>
      </c>
      <c r="J18" s="219">
        <v>7.7660520000000002</v>
      </c>
      <c r="K18" s="218">
        <v>300.93349999999998</v>
      </c>
      <c r="L18" s="220">
        <v>143.80500000000001</v>
      </c>
      <c r="M18" s="219">
        <v>157.1285</v>
      </c>
      <c r="N18" s="218">
        <v>35.824739999999998</v>
      </c>
      <c r="O18" s="220">
        <v>13.99671</v>
      </c>
      <c r="P18" s="219">
        <v>21.828029999999998</v>
      </c>
      <c r="Q18" s="218">
        <v>2.3190339999999998</v>
      </c>
      <c r="R18" s="220">
        <v>1.3894310000000001</v>
      </c>
      <c r="S18" s="219">
        <v>0.92960299999999996</v>
      </c>
      <c r="T18" s="218">
        <v>118.86239999999999</v>
      </c>
      <c r="U18" s="220">
        <v>57.600790000000003</v>
      </c>
      <c r="V18" s="219">
        <v>61.261609999999997</v>
      </c>
    </row>
    <row r="19" spans="1:22" ht="14.05" customHeight="1" x14ac:dyDescent="0.55000000000000004">
      <c r="A19" s="221" t="s">
        <v>167</v>
      </c>
      <c r="B19" s="222">
        <v>3523.0839999999998</v>
      </c>
      <c r="C19" s="223">
        <v>1783.0429999999999</v>
      </c>
      <c r="D19" s="224">
        <v>1740.0419999999999</v>
      </c>
      <c r="E19" s="223">
        <v>3117.7020000000002</v>
      </c>
      <c r="F19" s="225">
        <v>1603.2860000000001</v>
      </c>
      <c r="G19" s="224">
        <v>1514.415</v>
      </c>
      <c r="H19" s="223">
        <v>18.511150000000001</v>
      </c>
      <c r="I19" s="225">
        <v>13.326919999999999</v>
      </c>
      <c r="J19" s="224">
        <v>5.1842240000000004</v>
      </c>
      <c r="K19" s="223">
        <v>247.48269999999999</v>
      </c>
      <c r="L19" s="225">
        <v>107.504</v>
      </c>
      <c r="M19" s="224">
        <v>139.9787</v>
      </c>
      <c r="N19" s="223">
        <v>20.09948</v>
      </c>
      <c r="O19" s="225">
        <v>5.7270709999999996</v>
      </c>
      <c r="P19" s="224">
        <v>14.37241</v>
      </c>
      <c r="Q19" s="223">
        <v>2.5130659999999998</v>
      </c>
      <c r="R19" s="225">
        <v>2.5130659999999998</v>
      </c>
      <c r="S19" s="224">
        <v>0</v>
      </c>
      <c r="T19" s="223">
        <v>116.7761</v>
      </c>
      <c r="U19" s="225">
        <v>50.68533</v>
      </c>
      <c r="V19" s="224">
        <v>66.090800000000002</v>
      </c>
    </row>
    <row r="20" spans="1:22" ht="14.05" customHeight="1" x14ac:dyDescent="0.55000000000000004">
      <c r="A20" s="216" t="s">
        <v>168</v>
      </c>
      <c r="B20" s="217">
        <v>2840.0680000000002</v>
      </c>
      <c r="C20" s="218">
        <v>1493.0360000000001</v>
      </c>
      <c r="D20" s="219">
        <v>1347.0319999999999</v>
      </c>
      <c r="E20" s="218">
        <v>2545.8580000000002</v>
      </c>
      <c r="F20" s="220">
        <v>1340.519</v>
      </c>
      <c r="G20" s="219">
        <v>1205.3399999999999</v>
      </c>
      <c r="H20" s="218">
        <v>13.36796</v>
      </c>
      <c r="I20" s="220">
        <v>5.7888299999999999</v>
      </c>
      <c r="J20" s="219">
        <v>7.5791300000000001</v>
      </c>
      <c r="K20" s="218">
        <v>186.99289999999999</v>
      </c>
      <c r="L20" s="220">
        <v>100.7495</v>
      </c>
      <c r="M20" s="219">
        <v>86.243470000000002</v>
      </c>
      <c r="N20" s="218">
        <v>26.67831</v>
      </c>
      <c r="O20" s="220">
        <v>6.1261609999999997</v>
      </c>
      <c r="P20" s="219">
        <v>20.552150000000001</v>
      </c>
      <c r="Q20" s="218">
        <v>1.2236419999999999</v>
      </c>
      <c r="R20" s="220">
        <v>1.2236419999999999</v>
      </c>
      <c r="S20" s="219">
        <v>0</v>
      </c>
      <c r="T20" s="218">
        <v>65.946489999999997</v>
      </c>
      <c r="U20" s="220">
        <v>38.628799999999998</v>
      </c>
      <c r="V20" s="219">
        <v>27.317679999999999</v>
      </c>
    </row>
    <row r="21" spans="1:22" ht="14.05" customHeight="1" x14ac:dyDescent="0.55000000000000004">
      <c r="A21" s="221" t="s">
        <v>169</v>
      </c>
      <c r="B21" s="222">
        <v>1823.0440000000001</v>
      </c>
      <c r="C21" s="223">
        <v>936.02229999999997</v>
      </c>
      <c r="D21" s="224">
        <v>887.02120000000002</v>
      </c>
      <c r="E21" s="223">
        <v>1635.2139999999999</v>
      </c>
      <c r="F21" s="225">
        <v>862.12660000000005</v>
      </c>
      <c r="G21" s="224">
        <v>773.08720000000005</v>
      </c>
      <c r="H21" s="223">
        <v>2.7901560000000001</v>
      </c>
      <c r="I21" s="225">
        <v>1.7177020000000001</v>
      </c>
      <c r="J21" s="224">
        <v>1.072454</v>
      </c>
      <c r="K21" s="223">
        <v>139.81610000000001</v>
      </c>
      <c r="L21" s="225">
        <v>51.551430000000003</v>
      </c>
      <c r="M21" s="224">
        <v>88.264650000000003</v>
      </c>
      <c r="N21" s="223">
        <v>0</v>
      </c>
      <c r="O21" s="225">
        <v>0</v>
      </c>
      <c r="P21" s="224">
        <v>0</v>
      </c>
      <c r="Q21" s="223">
        <v>1.495274</v>
      </c>
      <c r="R21" s="225">
        <v>0</v>
      </c>
      <c r="S21" s="224">
        <v>1.495274</v>
      </c>
      <c r="T21" s="223">
        <v>43.728189999999998</v>
      </c>
      <c r="U21" s="225">
        <v>20.62659</v>
      </c>
      <c r="V21" s="224">
        <v>23.101600000000001</v>
      </c>
    </row>
    <row r="22" spans="1:22" ht="14.05" customHeight="1" x14ac:dyDescent="0.55000000000000004">
      <c r="A22" s="216" t="s">
        <v>170</v>
      </c>
      <c r="B22" s="217">
        <v>1047.0250000000001</v>
      </c>
      <c r="C22" s="218">
        <v>544.01300000000003</v>
      </c>
      <c r="D22" s="219">
        <v>503.012</v>
      </c>
      <c r="E22" s="218">
        <v>936.12170000000003</v>
      </c>
      <c r="F22" s="220">
        <v>493.03109999999998</v>
      </c>
      <c r="G22" s="219">
        <v>443.09059999999999</v>
      </c>
      <c r="H22" s="218">
        <v>0.14842</v>
      </c>
      <c r="I22" s="220">
        <v>0.14842</v>
      </c>
      <c r="J22" s="219">
        <v>0</v>
      </c>
      <c r="K22" s="218">
        <v>69.474609999999998</v>
      </c>
      <c r="L22" s="220">
        <v>43.750410000000002</v>
      </c>
      <c r="M22" s="219">
        <v>25.724209999999999</v>
      </c>
      <c r="N22" s="218">
        <v>25.205169999999999</v>
      </c>
      <c r="O22" s="220">
        <v>0.63409099999999996</v>
      </c>
      <c r="P22" s="219">
        <v>24.571079999999998</v>
      </c>
      <c r="Q22" s="218">
        <v>0</v>
      </c>
      <c r="R22" s="220">
        <v>0</v>
      </c>
      <c r="S22" s="219">
        <v>0</v>
      </c>
      <c r="T22" s="218">
        <v>16.07508</v>
      </c>
      <c r="U22" s="220">
        <v>6.4489669999999997</v>
      </c>
      <c r="V22" s="219">
        <v>9.626118</v>
      </c>
    </row>
    <row r="23" spans="1:22" ht="14.05" customHeight="1" x14ac:dyDescent="0.55000000000000004">
      <c r="A23" s="221" t="s">
        <v>171</v>
      </c>
      <c r="B23" s="222">
        <v>901.02149999999995</v>
      </c>
      <c r="C23" s="223">
        <v>369.00880000000001</v>
      </c>
      <c r="D23" s="224">
        <v>532.0127</v>
      </c>
      <c r="E23" s="223">
        <v>810.6816</v>
      </c>
      <c r="F23" s="225">
        <v>333.55970000000002</v>
      </c>
      <c r="G23" s="224">
        <v>477.12189999999998</v>
      </c>
      <c r="H23" s="223">
        <v>5.0855249999999996</v>
      </c>
      <c r="I23" s="225">
        <v>5.0855249999999996</v>
      </c>
      <c r="J23" s="224">
        <v>0</v>
      </c>
      <c r="K23" s="223">
        <v>48.446060000000003</v>
      </c>
      <c r="L23" s="225">
        <v>12.795970000000001</v>
      </c>
      <c r="M23" s="224">
        <v>35.650089999999999</v>
      </c>
      <c r="N23" s="223">
        <v>7.465827</v>
      </c>
      <c r="O23" s="225">
        <v>1.7123870000000001</v>
      </c>
      <c r="P23" s="224">
        <v>5.7534400000000003</v>
      </c>
      <c r="Q23" s="223">
        <v>0.31834699999999999</v>
      </c>
      <c r="R23" s="225">
        <v>0</v>
      </c>
      <c r="S23" s="224">
        <v>0.31834699999999999</v>
      </c>
      <c r="T23" s="223">
        <v>29.024180000000001</v>
      </c>
      <c r="U23" s="225">
        <v>15.85525</v>
      </c>
      <c r="V23" s="224">
        <v>13.16893</v>
      </c>
    </row>
    <row r="24" spans="1:22" s="209" customFormat="1" ht="14.05" customHeight="1" x14ac:dyDescent="0.55000000000000004">
      <c r="A24" s="227" t="s">
        <v>133</v>
      </c>
      <c r="B24" s="228">
        <v>42104.01</v>
      </c>
      <c r="C24" s="229">
        <v>21630.52</v>
      </c>
      <c r="D24" s="230">
        <v>20473.490000000002</v>
      </c>
      <c r="E24" s="229">
        <v>33421</v>
      </c>
      <c r="F24" s="231">
        <v>17188.84</v>
      </c>
      <c r="G24" s="230">
        <v>16232.16</v>
      </c>
      <c r="H24" s="229">
        <v>349</v>
      </c>
      <c r="I24" s="231">
        <v>208.9956</v>
      </c>
      <c r="J24" s="230">
        <v>140.0044</v>
      </c>
      <c r="K24" s="229">
        <v>5511.0010000000002</v>
      </c>
      <c r="L24" s="231">
        <v>2785.9810000000002</v>
      </c>
      <c r="M24" s="230">
        <v>2725.02</v>
      </c>
      <c r="N24" s="229">
        <v>399</v>
      </c>
      <c r="O24" s="231">
        <v>166.72790000000001</v>
      </c>
      <c r="P24" s="230">
        <v>232.27209999999999</v>
      </c>
      <c r="Q24" s="229">
        <v>74.000010000000003</v>
      </c>
      <c r="R24" s="231">
        <v>36.653199999999998</v>
      </c>
      <c r="S24" s="230">
        <v>37.346809999999998</v>
      </c>
      <c r="T24" s="229">
        <v>2350</v>
      </c>
      <c r="U24" s="231">
        <v>1243.3140000000001</v>
      </c>
      <c r="V24" s="230">
        <v>1106.6859999999999</v>
      </c>
    </row>
    <row r="25" spans="1:22" ht="14.05" customHeight="1" x14ac:dyDescent="0.55000000000000004">
      <c r="A25" s="232"/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</row>
    <row r="26" spans="1:22" ht="14.05" customHeight="1" x14ac:dyDescent="0.55000000000000004">
      <c r="A26" s="233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</row>
    <row r="27" spans="1:22" s="209" customFormat="1" ht="14.05" customHeight="1" x14ac:dyDescent="0.55000000000000004">
      <c r="A27" s="207" t="s">
        <v>172</v>
      </c>
      <c r="B27" s="207"/>
      <c r="C27" s="207" t="s">
        <v>125</v>
      </c>
      <c r="D27" s="207"/>
      <c r="E27" s="207" t="s">
        <v>126</v>
      </c>
      <c r="F27" s="207"/>
      <c r="G27" s="207"/>
      <c r="H27" s="207" t="s">
        <v>127</v>
      </c>
      <c r="I27" s="207"/>
      <c r="J27" s="207"/>
      <c r="K27" s="207" t="s">
        <v>128</v>
      </c>
      <c r="L27" s="207"/>
      <c r="M27" s="207"/>
      <c r="N27" s="207" t="s">
        <v>129</v>
      </c>
      <c r="O27" s="207"/>
      <c r="P27" s="207"/>
      <c r="Q27" s="208" t="s">
        <v>130</v>
      </c>
      <c r="R27" s="208"/>
      <c r="S27" s="208"/>
      <c r="T27" s="207" t="s">
        <v>131</v>
      </c>
      <c r="U27" s="207"/>
      <c r="V27" s="207"/>
    </row>
    <row r="28" spans="1:22" ht="57" customHeight="1" x14ac:dyDescent="0.4">
      <c r="A28" s="210" t="s">
        <v>132</v>
      </c>
      <c r="B28" s="210" t="s">
        <v>133</v>
      </c>
      <c r="C28" s="210" t="s">
        <v>134</v>
      </c>
      <c r="D28" s="210" t="s">
        <v>135</v>
      </c>
      <c r="E28" s="210" t="s">
        <v>136</v>
      </c>
      <c r="F28" s="210" t="s">
        <v>137</v>
      </c>
      <c r="G28" s="210" t="s">
        <v>138</v>
      </c>
      <c r="H28" s="210" t="s">
        <v>139</v>
      </c>
      <c r="I28" s="210" t="s">
        <v>140</v>
      </c>
      <c r="J28" s="210" t="s">
        <v>141</v>
      </c>
      <c r="K28" s="210" t="s">
        <v>142</v>
      </c>
      <c r="L28" s="210" t="s">
        <v>143</v>
      </c>
      <c r="M28" s="210" t="s">
        <v>144</v>
      </c>
      <c r="N28" s="210" t="s">
        <v>145</v>
      </c>
      <c r="O28" s="210" t="s">
        <v>146</v>
      </c>
      <c r="P28" s="210" t="s">
        <v>147</v>
      </c>
      <c r="Q28" s="210" t="s">
        <v>148</v>
      </c>
      <c r="R28" s="210" t="s">
        <v>149</v>
      </c>
      <c r="S28" s="210" t="s">
        <v>150</v>
      </c>
      <c r="T28" s="210" t="s">
        <v>151</v>
      </c>
      <c r="U28" s="210" t="s">
        <v>152</v>
      </c>
      <c r="V28" s="210" t="s">
        <v>153</v>
      </c>
    </row>
    <row r="29" spans="1:22" ht="14.05" customHeight="1" x14ac:dyDescent="0.55000000000000004">
      <c r="A29" s="235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</row>
    <row r="30" spans="1:22" ht="14.05" customHeight="1" x14ac:dyDescent="0.55000000000000004">
      <c r="A30" s="236" t="s">
        <v>154</v>
      </c>
      <c r="B30" s="220">
        <v>2134.5619999999999</v>
      </c>
      <c r="C30" s="220">
        <v>1114.2239999999999</v>
      </c>
      <c r="D30" s="220">
        <v>1020.338</v>
      </c>
      <c r="E30" s="220">
        <v>1426.2049999999999</v>
      </c>
      <c r="F30" s="220">
        <v>731.21879999999999</v>
      </c>
      <c r="G30" s="220">
        <v>694.98649999999998</v>
      </c>
      <c r="H30" s="220">
        <v>32.185960000000001</v>
      </c>
      <c r="I30" s="220">
        <v>11.192500000000001</v>
      </c>
      <c r="J30" s="220">
        <v>20.993459999999999</v>
      </c>
      <c r="K30" s="220">
        <v>405.63409999999999</v>
      </c>
      <c r="L30" s="220">
        <v>204.91059999999999</v>
      </c>
      <c r="M30" s="220">
        <v>200.7235</v>
      </c>
      <c r="N30" s="220">
        <v>22.523009999999999</v>
      </c>
      <c r="O30" s="220">
        <v>16.532730000000001</v>
      </c>
      <c r="P30" s="220">
        <v>5.9902829999999998</v>
      </c>
      <c r="Q30" s="220">
        <v>3.4692539999999998</v>
      </c>
      <c r="R30" s="220">
        <v>2.3538220000000001</v>
      </c>
      <c r="S30" s="220">
        <v>1.115432</v>
      </c>
      <c r="T30" s="220">
        <v>244.5444</v>
      </c>
      <c r="U30" s="220">
        <v>148.01509999999999</v>
      </c>
      <c r="V30" s="220">
        <v>96.529290000000003</v>
      </c>
    </row>
    <row r="31" spans="1:22" ht="14.05" customHeight="1" x14ac:dyDescent="0.55000000000000004">
      <c r="A31" s="232" t="s">
        <v>155</v>
      </c>
      <c r="B31" s="225">
        <v>2375.915</v>
      </c>
      <c r="C31" s="225">
        <v>1190.3150000000001</v>
      </c>
      <c r="D31" s="225">
        <v>1185.5999999999999</v>
      </c>
      <c r="E31" s="225">
        <v>1631.94</v>
      </c>
      <c r="F31" s="225">
        <v>857.1721</v>
      </c>
      <c r="G31" s="225">
        <v>774.76840000000004</v>
      </c>
      <c r="H31" s="225">
        <v>15.339460000000001</v>
      </c>
      <c r="I31" s="225">
        <v>5.341011</v>
      </c>
      <c r="J31" s="225">
        <v>9.9984490000000008</v>
      </c>
      <c r="K31" s="225">
        <v>446.2278</v>
      </c>
      <c r="L31" s="225">
        <v>199.3228</v>
      </c>
      <c r="M31" s="225">
        <v>246.905</v>
      </c>
      <c r="N31" s="225">
        <v>21.436630000000001</v>
      </c>
      <c r="O31" s="225">
        <v>11.42844</v>
      </c>
      <c r="P31" s="225">
        <v>10.008190000000001</v>
      </c>
      <c r="Q31" s="225">
        <v>8.57043</v>
      </c>
      <c r="R31" s="225">
        <v>1.1853659999999999</v>
      </c>
      <c r="S31" s="225">
        <v>7.3850639999999999</v>
      </c>
      <c r="T31" s="225">
        <v>252.3998</v>
      </c>
      <c r="U31" s="225">
        <v>115.8653</v>
      </c>
      <c r="V31" s="225">
        <v>136.53450000000001</v>
      </c>
    </row>
    <row r="32" spans="1:22" ht="14.05" customHeight="1" x14ac:dyDescent="0.55000000000000004">
      <c r="A32" s="236" t="s">
        <v>156</v>
      </c>
      <c r="B32" s="220">
        <v>2655.4380000000001</v>
      </c>
      <c r="C32" s="220">
        <v>1365.8910000000001</v>
      </c>
      <c r="D32" s="220">
        <v>1289.547</v>
      </c>
      <c r="E32" s="220">
        <v>1805.079</v>
      </c>
      <c r="F32" s="220">
        <v>928.62630000000001</v>
      </c>
      <c r="G32" s="220">
        <v>876.45320000000004</v>
      </c>
      <c r="H32" s="220">
        <v>35.008339999999997</v>
      </c>
      <c r="I32" s="220">
        <v>16.85745</v>
      </c>
      <c r="J32" s="220">
        <v>18.1509</v>
      </c>
      <c r="K32" s="220">
        <v>462.5335</v>
      </c>
      <c r="L32" s="220">
        <v>236.69550000000001</v>
      </c>
      <c r="M32" s="220">
        <v>225.83799999999999</v>
      </c>
      <c r="N32" s="220">
        <v>34.041829999999997</v>
      </c>
      <c r="O32" s="220">
        <v>17.219200000000001</v>
      </c>
      <c r="P32" s="220">
        <v>16.82263</v>
      </c>
      <c r="Q32" s="220">
        <v>2.9619490000000002</v>
      </c>
      <c r="R32" s="220">
        <v>3.1516000000000002E-2</v>
      </c>
      <c r="S32" s="220">
        <v>2.9304329999999998</v>
      </c>
      <c r="T32" s="220">
        <v>315.81319999999999</v>
      </c>
      <c r="U32" s="220">
        <v>166.46100000000001</v>
      </c>
      <c r="V32" s="220">
        <v>149.35210000000001</v>
      </c>
    </row>
    <row r="33" spans="1:22" ht="14.05" customHeight="1" x14ac:dyDescent="0.55000000000000004">
      <c r="A33" s="232" t="s">
        <v>157</v>
      </c>
      <c r="B33" s="225">
        <v>2789.9490000000001</v>
      </c>
      <c r="C33" s="225">
        <v>1420.2349999999999</v>
      </c>
      <c r="D33" s="225">
        <v>1369.7139999999999</v>
      </c>
      <c r="E33" s="225">
        <v>1991.3530000000001</v>
      </c>
      <c r="F33" s="225">
        <v>1000.74</v>
      </c>
      <c r="G33" s="225">
        <v>990.61350000000004</v>
      </c>
      <c r="H33" s="225">
        <v>34.529870000000003</v>
      </c>
      <c r="I33" s="225">
        <v>29.95252</v>
      </c>
      <c r="J33" s="225">
        <v>4.5773549999999998</v>
      </c>
      <c r="K33" s="225">
        <v>477.5385</v>
      </c>
      <c r="L33" s="225">
        <v>254.81389999999999</v>
      </c>
      <c r="M33" s="225">
        <v>222.72460000000001</v>
      </c>
      <c r="N33" s="225">
        <v>29.023050000000001</v>
      </c>
      <c r="O33" s="225">
        <v>5.187119</v>
      </c>
      <c r="P33" s="225">
        <v>23.835930000000001</v>
      </c>
      <c r="Q33" s="225">
        <v>10.145989999999999</v>
      </c>
      <c r="R33" s="225">
        <v>3.204164</v>
      </c>
      <c r="S33" s="225">
        <v>6.9418259999999998</v>
      </c>
      <c r="T33" s="225">
        <v>247.3586</v>
      </c>
      <c r="U33" s="225">
        <v>126.3381</v>
      </c>
      <c r="V33" s="225">
        <v>121.0205</v>
      </c>
    </row>
    <row r="34" spans="1:22" ht="14.05" customHeight="1" x14ac:dyDescent="0.55000000000000004">
      <c r="A34" s="236" t="s">
        <v>158</v>
      </c>
      <c r="B34" s="220">
        <v>2148.7130000000002</v>
      </c>
      <c r="C34" s="220">
        <v>1186.721</v>
      </c>
      <c r="D34" s="220">
        <v>961.9914</v>
      </c>
      <c r="E34" s="220">
        <v>1464.4929999999999</v>
      </c>
      <c r="F34" s="220">
        <v>783.93610000000001</v>
      </c>
      <c r="G34" s="220">
        <v>680.55690000000004</v>
      </c>
      <c r="H34" s="220">
        <v>61.227310000000003</v>
      </c>
      <c r="I34" s="220">
        <v>40.047069999999998</v>
      </c>
      <c r="J34" s="220">
        <v>21.180240000000001</v>
      </c>
      <c r="K34" s="220">
        <v>387.53149999999999</v>
      </c>
      <c r="L34" s="220">
        <v>205.7182</v>
      </c>
      <c r="M34" s="220">
        <v>181.81319999999999</v>
      </c>
      <c r="N34" s="220">
        <v>36.494700000000002</v>
      </c>
      <c r="O34" s="220">
        <v>12.72024</v>
      </c>
      <c r="P34" s="220">
        <v>23.774460000000001</v>
      </c>
      <c r="Q34" s="220">
        <v>8.3675689999999996</v>
      </c>
      <c r="R34" s="220">
        <v>4.9756869999999997</v>
      </c>
      <c r="S34" s="220">
        <v>3.3918819999999998</v>
      </c>
      <c r="T34" s="220">
        <v>190.59870000000001</v>
      </c>
      <c r="U34" s="220">
        <v>139.32390000000001</v>
      </c>
      <c r="V34" s="220">
        <v>51.27478</v>
      </c>
    </row>
    <row r="35" spans="1:22" ht="14.05" customHeight="1" x14ac:dyDescent="0.55000000000000004">
      <c r="A35" s="232" t="s">
        <v>159</v>
      </c>
      <c r="B35" s="225">
        <v>1897.915</v>
      </c>
      <c r="C35" s="225">
        <v>1044.383</v>
      </c>
      <c r="D35" s="225">
        <v>853.5317</v>
      </c>
      <c r="E35" s="225">
        <v>1369.9269999999999</v>
      </c>
      <c r="F35" s="225">
        <v>765.54179999999997</v>
      </c>
      <c r="G35" s="225">
        <v>604.38499999999999</v>
      </c>
      <c r="H35" s="225">
        <v>36.771230000000003</v>
      </c>
      <c r="I35" s="225">
        <v>21.670639999999999</v>
      </c>
      <c r="J35" s="225">
        <v>15.10059</v>
      </c>
      <c r="K35" s="225">
        <v>330.28199999999998</v>
      </c>
      <c r="L35" s="225">
        <v>170.62889999999999</v>
      </c>
      <c r="M35" s="225">
        <v>159.65299999999999</v>
      </c>
      <c r="N35" s="225">
        <v>13.38101</v>
      </c>
      <c r="O35" s="225">
        <v>13.16108</v>
      </c>
      <c r="P35" s="225">
        <v>0.21992600000000001</v>
      </c>
      <c r="Q35" s="225">
        <v>6.5936690000000002</v>
      </c>
      <c r="R35" s="225">
        <v>5.3321149999999999</v>
      </c>
      <c r="S35" s="225">
        <v>1.2615529999999999</v>
      </c>
      <c r="T35" s="225">
        <v>140.96029999999999</v>
      </c>
      <c r="U35" s="225">
        <v>68.048789999999997</v>
      </c>
      <c r="V35" s="225">
        <v>72.911519999999996</v>
      </c>
    </row>
    <row r="36" spans="1:22" ht="14.05" customHeight="1" x14ac:dyDescent="0.55000000000000004">
      <c r="A36" s="236" t="s">
        <v>160</v>
      </c>
      <c r="B36" s="220">
        <v>2326.5650000000001</v>
      </c>
      <c r="C36" s="220">
        <v>1242.4780000000001</v>
      </c>
      <c r="D36" s="220">
        <v>1084.087</v>
      </c>
      <c r="E36" s="220">
        <v>1788.9690000000001</v>
      </c>
      <c r="F36" s="220">
        <v>969.05010000000004</v>
      </c>
      <c r="G36" s="220">
        <v>819.91890000000001</v>
      </c>
      <c r="H36" s="220">
        <v>39.755119999999998</v>
      </c>
      <c r="I36" s="220">
        <v>21.073250000000002</v>
      </c>
      <c r="J36" s="220">
        <v>18.68188</v>
      </c>
      <c r="K36" s="220">
        <v>302.78579999999999</v>
      </c>
      <c r="L36" s="220">
        <v>154.6361</v>
      </c>
      <c r="M36" s="220">
        <v>148.1497</v>
      </c>
      <c r="N36" s="220">
        <v>25.561160000000001</v>
      </c>
      <c r="O36" s="220">
        <v>4.3866709999999998</v>
      </c>
      <c r="P36" s="220">
        <v>21.174479999999999</v>
      </c>
      <c r="Q36" s="220">
        <v>10.46593</v>
      </c>
      <c r="R36" s="220">
        <v>7.7430719999999997</v>
      </c>
      <c r="S36" s="220">
        <v>2.7228590000000001</v>
      </c>
      <c r="T36" s="220">
        <v>159.0283</v>
      </c>
      <c r="U36" s="220">
        <v>85.589259999999996</v>
      </c>
      <c r="V36" s="220">
        <v>73.439080000000004</v>
      </c>
    </row>
    <row r="37" spans="1:22" ht="14.05" customHeight="1" x14ac:dyDescent="0.55000000000000004">
      <c r="A37" s="232" t="s">
        <v>161</v>
      </c>
      <c r="B37" s="225">
        <v>2601.8890000000001</v>
      </c>
      <c r="C37" s="225">
        <v>1373.6189999999999</v>
      </c>
      <c r="D37" s="225">
        <v>1228.27</v>
      </c>
      <c r="E37" s="225">
        <v>2013.4739999999999</v>
      </c>
      <c r="F37" s="225">
        <v>1105.597</v>
      </c>
      <c r="G37" s="225">
        <v>907.87620000000004</v>
      </c>
      <c r="H37" s="225">
        <v>27.422599999999999</v>
      </c>
      <c r="I37" s="225">
        <v>13.882899999999999</v>
      </c>
      <c r="J37" s="225">
        <v>13.5397</v>
      </c>
      <c r="K37" s="225">
        <v>394.62880000000001</v>
      </c>
      <c r="L37" s="225">
        <v>197.87209999999999</v>
      </c>
      <c r="M37" s="225">
        <v>196.7568</v>
      </c>
      <c r="N37" s="225">
        <v>29.424700000000001</v>
      </c>
      <c r="O37" s="225">
        <v>6.0225540000000004</v>
      </c>
      <c r="P37" s="225">
        <v>23.402149999999999</v>
      </c>
      <c r="Q37" s="225">
        <v>6.842765</v>
      </c>
      <c r="R37" s="225">
        <v>2.2076449999999999</v>
      </c>
      <c r="S37" s="225">
        <v>4.6351190000000004</v>
      </c>
      <c r="T37" s="225">
        <v>130.09690000000001</v>
      </c>
      <c r="U37" s="225">
        <v>48.036749999999998</v>
      </c>
      <c r="V37" s="225">
        <v>82.060119999999998</v>
      </c>
    </row>
    <row r="38" spans="1:22" ht="14.05" customHeight="1" x14ac:dyDescent="0.55000000000000004">
      <c r="A38" s="236" t="s">
        <v>162</v>
      </c>
      <c r="B38" s="220">
        <v>2677.7730000000001</v>
      </c>
      <c r="C38" s="220">
        <v>1424.7639999999999</v>
      </c>
      <c r="D38" s="220">
        <v>1253.009</v>
      </c>
      <c r="E38" s="220">
        <v>2106.4270000000001</v>
      </c>
      <c r="F38" s="220">
        <v>1098.7329999999999</v>
      </c>
      <c r="G38" s="220">
        <v>1007.694</v>
      </c>
      <c r="H38" s="220">
        <v>47.239100000000001</v>
      </c>
      <c r="I38" s="220">
        <v>42.461219999999997</v>
      </c>
      <c r="J38" s="220">
        <v>4.7778780000000003</v>
      </c>
      <c r="K38" s="220">
        <v>352.899</v>
      </c>
      <c r="L38" s="220">
        <v>191.3005</v>
      </c>
      <c r="M38" s="220">
        <v>161.5985</v>
      </c>
      <c r="N38" s="220">
        <v>21.101990000000001</v>
      </c>
      <c r="O38" s="220">
        <v>3.875086</v>
      </c>
      <c r="P38" s="220">
        <v>17.22691</v>
      </c>
      <c r="Q38" s="220">
        <v>4.2992359999999996</v>
      </c>
      <c r="R38" s="220">
        <v>2.9133249999999999</v>
      </c>
      <c r="S38" s="220">
        <v>1.38591</v>
      </c>
      <c r="T38" s="220">
        <v>145.8064</v>
      </c>
      <c r="U38" s="220">
        <v>85.480969999999999</v>
      </c>
      <c r="V38" s="220">
        <v>60.325400000000002</v>
      </c>
    </row>
    <row r="39" spans="1:22" ht="14.05" customHeight="1" x14ac:dyDescent="0.55000000000000004">
      <c r="A39" s="232" t="s">
        <v>163</v>
      </c>
      <c r="B39" s="225">
        <v>2451.348</v>
      </c>
      <c r="C39" s="225">
        <v>1284.979</v>
      </c>
      <c r="D39" s="225">
        <v>1166.3689999999999</v>
      </c>
      <c r="E39" s="225">
        <v>1913.1610000000001</v>
      </c>
      <c r="F39" s="225">
        <v>958.12329999999997</v>
      </c>
      <c r="G39" s="225">
        <v>955.03769999999997</v>
      </c>
      <c r="H39" s="225">
        <v>9.8265729999999998</v>
      </c>
      <c r="I39" s="225">
        <v>9.8265729999999998</v>
      </c>
      <c r="J39" s="225">
        <v>0</v>
      </c>
      <c r="K39" s="225">
        <v>361.36070000000001</v>
      </c>
      <c r="L39" s="225">
        <v>211.0932</v>
      </c>
      <c r="M39" s="225">
        <v>150.26750000000001</v>
      </c>
      <c r="N39" s="225">
        <v>35.402180000000001</v>
      </c>
      <c r="O39" s="225">
        <v>20.639019999999999</v>
      </c>
      <c r="P39" s="225">
        <v>14.76315</v>
      </c>
      <c r="Q39" s="225">
        <v>0.69487699999999997</v>
      </c>
      <c r="R39" s="225">
        <v>0.41861999999999999</v>
      </c>
      <c r="S39" s="225">
        <v>0.276256</v>
      </c>
      <c r="T39" s="225">
        <v>130.90299999999999</v>
      </c>
      <c r="U39" s="225">
        <v>84.878479999999996</v>
      </c>
      <c r="V39" s="225">
        <v>46.024520000000003</v>
      </c>
    </row>
    <row r="40" spans="1:22" ht="14.05" customHeight="1" x14ac:dyDescent="0.55000000000000004">
      <c r="A40" s="236" t="s">
        <v>164</v>
      </c>
      <c r="B40" s="220">
        <v>2355.08</v>
      </c>
      <c r="C40" s="220">
        <v>1214.511</v>
      </c>
      <c r="D40" s="220">
        <v>1140.569</v>
      </c>
      <c r="E40" s="220">
        <v>1847.626</v>
      </c>
      <c r="F40" s="220">
        <v>940.64599999999996</v>
      </c>
      <c r="G40" s="220">
        <v>906.97979999999995</v>
      </c>
      <c r="H40" s="220">
        <v>24.930589999999999</v>
      </c>
      <c r="I40" s="220">
        <v>2.3591259999999998</v>
      </c>
      <c r="J40" s="220">
        <v>22.571459999999998</v>
      </c>
      <c r="K40" s="220">
        <v>299.37580000000003</v>
      </c>
      <c r="L40" s="220">
        <v>178.99539999999999</v>
      </c>
      <c r="M40" s="220">
        <v>120.38039999999999</v>
      </c>
      <c r="N40" s="220">
        <v>37.918900000000001</v>
      </c>
      <c r="O40" s="220">
        <v>33.389899999999997</v>
      </c>
      <c r="P40" s="220">
        <v>4.5289950000000001</v>
      </c>
      <c r="Q40" s="220">
        <v>3.500483</v>
      </c>
      <c r="R40" s="220">
        <v>3.500483</v>
      </c>
      <c r="S40" s="220">
        <v>0</v>
      </c>
      <c r="T40" s="220">
        <v>141.7287</v>
      </c>
      <c r="U40" s="220">
        <v>55.620289999999997</v>
      </c>
      <c r="V40" s="220">
        <v>86.108400000000003</v>
      </c>
    </row>
    <row r="41" spans="1:22" ht="14.05" customHeight="1" x14ac:dyDescent="0.55000000000000004">
      <c r="A41" s="232" t="s">
        <v>165</v>
      </c>
      <c r="B41" s="225">
        <v>2411.3809999999999</v>
      </c>
      <c r="C41" s="225">
        <v>1216.8579999999999</v>
      </c>
      <c r="D41" s="225">
        <v>1194.5229999999999</v>
      </c>
      <c r="E41" s="225">
        <v>1967.32</v>
      </c>
      <c r="F41" s="225">
        <v>1000.539</v>
      </c>
      <c r="G41" s="225">
        <v>966.78099999999995</v>
      </c>
      <c r="H41" s="225">
        <v>22.532589999999999</v>
      </c>
      <c r="I41" s="225">
        <v>16.608029999999999</v>
      </c>
      <c r="J41" s="225">
        <v>5.9245679999999998</v>
      </c>
      <c r="K41" s="225">
        <v>272.70359999999999</v>
      </c>
      <c r="L41" s="225">
        <v>122.2608</v>
      </c>
      <c r="M41" s="225">
        <v>150.44280000000001</v>
      </c>
      <c r="N41" s="225">
        <v>23.492809999999999</v>
      </c>
      <c r="O41" s="225">
        <v>12.435600000000001</v>
      </c>
      <c r="P41" s="225">
        <v>11.05721</v>
      </c>
      <c r="Q41" s="225">
        <v>7.4077279999999996</v>
      </c>
      <c r="R41" s="225">
        <v>0.88731700000000002</v>
      </c>
      <c r="S41" s="225">
        <v>6.5204120000000003</v>
      </c>
      <c r="T41" s="225">
        <v>117.92359999999999</v>
      </c>
      <c r="U41" s="225">
        <v>64.126829999999998</v>
      </c>
      <c r="V41" s="225">
        <v>53.796790000000001</v>
      </c>
    </row>
    <row r="42" spans="1:22" ht="14.05" customHeight="1" x14ac:dyDescent="0.55000000000000004">
      <c r="A42" s="236" t="s">
        <v>166</v>
      </c>
      <c r="B42" s="220">
        <v>2866.7710000000002</v>
      </c>
      <c r="C42" s="220">
        <v>1448.0360000000001</v>
      </c>
      <c r="D42" s="220">
        <v>1418.7349999999999</v>
      </c>
      <c r="E42" s="220">
        <v>2449.3240000000001</v>
      </c>
      <c r="F42" s="220">
        <v>1241.9549999999999</v>
      </c>
      <c r="G42" s="220">
        <v>1207.3689999999999</v>
      </c>
      <c r="H42" s="220">
        <v>15.863759999999999</v>
      </c>
      <c r="I42" s="220">
        <v>7.3368979999999997</v>
      </c>
      <c r="J42" s="220">
        <v>8.5268630000000005</v>
      </c>
      <c r="K42" s="220">
        <v>249.82259999999999</v>
      </c>
      <c r="L42" s="220">
        <v>124.5685</v>
      </c>
      <c r="M42" s="220">
        <v>125.25409999999999</v>
      </c>
      <c r="N42" s="220">
        <v>35.827559999999998</v>
      </c>
      <c r="O42" s="220">
        <v>15.07555</v>
      </c>
      <c r="P42" s="220">
        <v>20.752009999999999</v>
      </c>
      <c r="Q42" s="220">
        <v>2.3125710000000002</v>
      </c>
      <c r="R42" s="220">
        <v>1.3801939999999999</v>
      </c>
      <c r="S42" s="220">
        <v>0.93237700000000001</v>
      </c>
      <c r="T42" s="220">
        <v>113.6206</v>
      </c>
      <c r="U42" s="220">
        <v>57.719459999999998</v>
      </c>
      <c r="V42" s="220">
        <v>55.901150000000001</v>
      </c>
    </row>
    <row r="43" spans="1:22" ht="14.05" customHeight="1" x14ac:dyDescent="0.55000000000000004">
      <c r="A43" s="232" t="s">
        <v>167</v>
      </c>
      <c r="B43" s="225">
        <v>3424.2220000000002</v>
      </c>
      <c r="C43" s="225">
        <v>1650.797</v>
      </c>
      <c r="D43" s="225">
        <v>1773.425</v>
      </c>
      <c r="E43" s="225">
        <v>2996.1689999999999</v>
      </c>
      <c r="F43" s="225">
        <v>1467.07</v>
      </c>
      <c r="G43" s="225">
        <v>1529.1</v>
      </c>
      <c r="H43" s="225">
        <v>29.464870000000001</v>
      </c>
      <c r="I43" s="225">
        <v>19.913049999999998</v>
      </c>
      <c r="J43" s="225">
        <v>9.5518190000000001</v>
      </c>
      <c r="K43" s="225">
        <v>241.09549999999999</v>
      </c>
      <c r="L43" s="225">
        <v>100.64409999999999</v>
      </c>
      <c r="M43" s="225">
        <v>140.45140000000001</v>
      </c>
      <c r="N43" s="225">
        <v>23.531420000000001</v>
      </c>
      <c r="O43" s="225">
        <v>6.5821360000000002</v>
      </c>
      <c r="P43" s="225">
        <v>16.949290000000001</v>
      </c>
      <c r="Q43" s="225">
        <v>2.6215030000000001</v>
      </c>
      <c r="R43" s="225">
        <v>2.6215030000000001</v>
      </c>
      <c r="S43" s="225">
        <v>0</v>
      </c>
      <c r="T43" s="225">
        <v>131.33879999999999</v>
      </c>
      <c r="U43" s="225">
        <v>53.965940000000003</v>
      </c>
      <c r="V43" s="225">
        <v>77.372910000000005</v>
      </c>
    </row>
    <row r="44" spans="1:22" ht="14.05" customHeight="1" x14ac:dyDescent="0.55000000000000004">
      <c r="A44" s="236" t="s">
        <v>168</v>
      </c>
      <c r="B44" s="220">
        <v>3329.375</v>
      </c>
      <c r="C44" s="220">
        <v>1672.567</v>
      </c>
      <c r="D44" s="220">
        <v>1656.807</v>
      </c>
      <c r="E44" s="220">
        <v>2962.0790000000002</v>
      </c>
      <c r="F44" s="220">
        <v>1491.2429999999999</v>
      </c>
      <c r="G44" s="220">
        <v>1470.836</v>
      </c>
      <c r="H44" s="220">
        <v>18.77214</v>
      </c>
      <c r="I44" s="220">
        <v>9.0262429999999991</v>
      </c>
      <c r="J44" s="220">
        <v>9.7458969999999994</v>
      </c>
      <c r="K44" s="220">
        <v>219.5164</v>
      </c>
      <c r="L44" s="220">
        <v>109.4071</v>
      </c>
      <c r="M44" s="220">
        <v>110.1093</v>
      </c>
      <c r="N44" s="220">
        <v>35.285589999999999</v>
      </c>
      <c r="O44" s="220">
        <v>8.3934060000000006</v>
      </c>
      <c r="P44" s="220">
        <v>26.892189999999999</v>
      </c>
      <c r="Q44" s="220">
        <v>2.1623410000000001</v>
      </c>
      <c r="R44" s="220">
        <v>2.1623410000000001</v>
      </c>
      <c r="S44" s="220">
        <v>0</v>
      </c>
      <c r="T44" s="220">
        <v>91.559269999999998</v>
      </c>
      <c r="U44" s="220">
        <v>52.335340000000002</v>
      </c>
      <c r="V44" s="220">
        <v>39.223930000000003</v>
      </c>
    </row>
    <row r="45" spans="1:22" ht="14.05" customHeight="1" x14ac:dyDescent="0.55000000000000004">
      <c r="A45" s="232" t="s">
        <v>169</v>
      </c>
      <c r="B45" s="225">
        <v>2444.35</v>
      </c>
      <c r="C45" s="225">
        <v>1253.7929999999999</v>
      </c>
      <c r="D45" s="225">
        <v>1190.558</v>
      </c>
      <c r="E45" s="225">
        <v>2177.8380000000002</v>
      </c>
      <c r="F45" s="225">
        <v>1145.3510000000001</v>
      </c>
      <c r="G45" s="225">
        <v>1032.4870000000001</v>
      </c>
      <c r="H45" s="225">
        <v>5.3872390000000001</v>
      </c>
      <c r="I45" s="225">
        <v>3.8224480000000001</v>
      </c>
      <c r="J45" s="225">
        <v>1.564791</v>
      </c>
      <c r="K45" s="225">
        <v>190.33580000000001</v>
      </c>
      <c r="L45" s="225">
        <v>71.570210000000003</v>
      </c>
      <c r="M45" s="225">
        <v>118.76560000000001</v>
      </c>
      <c r="N45" s="225">
        <v>0</v>
      </c>
      <c r="O45" s="225">
        <v>0</v>
      </c>
      <c r="P45" s="225">
        <v>0</v>
      </c>
      <c r="Q45" s="225">
        <v>2.136158</v>
      </c>
      <c r="R45" s="225">
        <v>0</v>
      </c>
      <c r="S45" s="225">
        <v>2.136158</v>
      </c>
      <c r="T45" s="225">
        <v>68.653360000000006</v>
      </c>
      <c r="U45" s="225">
        <v>33.049619999999997</v>
      </c>
      <c r="V45" s="225">
        <v>35.603749999999998</v>
      </c>
    </row>
    <row r="46" spans="1:22" ht="14.05" customHeight="1" x14ac:dyDescent="0.55000000000000004">
      <c r="A46" s="236" t="s">
        <v>170</v>
      </c>
      <c r="B46" s="220">
        <v>1437.1769999999999</v>
      </c>
      <c r="C46" s="220">
        <v>705.34010000000001</v>
      </c>
      <c r="D46" s="220">
        <v>731.83709999999996</v>
      </c>
      <c r="E46" s="220">
        <v>1265.7760000000001</v>
      </c>
      <c r="F46" s="220">
        <v>634.6848</v>
      </c>
      <c r="G46" s="220">
        <v>631.09140000000002</v>
      </c>
      <c r="H46" s="220">
        <v>0.36948399999999998</v>
      </c>
      <c r="I46" s="220">
        <v>0.36948399999999998</v>
      </c>
      <c r="J46" s="220">
        <v>0</v>
      </c>
      <c r="K46" s="220">
        <v>97.481970000000004</v>
      </c>
      <c r="L46" s="220">
        <v>58.095419999999997</v>
      </c>
      <c r="M46" s="220">
        <v>39.38655</v>
      </c>
      <c r="N46" s="220">
        <v>45.705930000000002</v>
      </c>
      <c r="O46" s="220">
        <v>1.0373730000000001</v>
      </c>
      <c r="P46" s="220">
        <v>44.668559999999999</v>
      </c>
      <c r="Q46" s="220">
        <v>0</v>
      </c>
      <c r="R46" s="220">
        <v>0</v>
      </c>
      <c r="S46" s="220">
        <v>0</v>
      </c>
      <c r="T46" s="220">
        <v>27.843520000000002</v>
      </c>
      <c r="U46" s="220">
        <v>11.15297</v>
      </c>
      <c r="V46" s="220">
        <v>16.690550000000002</v>
      </c>
    </row>
    <row r="47" spans="1:22" ht="14.05" customHeight="1" x14ac:dyDescent="0.55000000000000004">
      <c r="A47" s="232" t="s">
        <v>171</v>
      </c>
      <c r="B47" s="225">
        <v>1071.577</v>
      </c>
      <c r="C47" s="225">
        <v>482.12360000000001</v>
      </c>
      <c r="D47" s="225">
        <v>589.45330000000001</v>
      </c>
      <c r="E47" s="225">
        <v>949.83849999999995</v>
      </c>
      <c r="F47" s="225">
        <v>427.89760000000001</v>
      </c>
      <c r="G47" s="225">
        <v>521.94090000000006</v>
      </c>
      <c r="H47" s="225">
        <v>9.3737469999999998</v>
      </c>
      <c r="I47" s="225">
        <v>9.3737469999999998</v>
      </c>
      <c r="J47" s="225">
        <v>0</v>
      </c>
      <c r="K47" s="225">
        <v>58.247</v>
      </c>
      <c r="L47" s="225">
        <v>16.318940000000001</v>
      </c>
      <c r="M47" s="225">
        <v>41.928060000000002</v>
      </c>
      <c r="N47" s="225">
        <v>9.8475350000000006</v>
      </c>
      <c r="O47" s="225">
        <v>2.5893299999999999</v>
      </c>
      <c r="P47" s="225">
        <v>7.2582050000000002</v>
      </c>
      <c r="Q47" s="225">
        <v>0.44754699999999997</v>
      </c>
      <c r="R47" s="225">
        <v>0</v>
      </c>
      <c r="S47" s="225">
        <v>0.44754699999999997</v>
      </c>
      <c r="T47" s="225">
        <v>43.822539999999996</v>
      </c>
      <c r="U47" s="225">
        <v>25.943989999999999</v>
      </c>
      <c r="V47" s="225">
        <v>17.878550000000001</v>
      </c>
    </row>
    <row r="48" spans="1:22" ht="14.05" customHeight="1" x14ac:dyDescent="0.55000000000000004">
      <c r="A48" s="237" t="s">
        <v>133</v>
      </c>
      <c r="B48" s="238">
        <v>43400</v>
      </c>
      <c r="C48" s="238">
        <v>22291.64</v>
      </c>
      <c r="D48" s="238">
        <v>21108.36</v>
      </c>
      <c r="E48" s="238">
        <v>34127</v>
      </c>
      <c r="F48" s="238">
        <v>17548.12</v>
      </c>
      <c r="G48" s="238">
        <v>16578.88</v>
      </c>
      <c r="H48" s="238">
        <v>466</v>
      </c>
      <c r="I48" s="238">
        <v>281.11410000000001</v>
      </c>
      <c r="J48" s="238">
        <v>184.88579999999999</v>
      </c>
      <c r="K48" s="238">
        <v>5550</v>
      </c>
      <c r="L48" s="238">
        <v>2808.8519999999999</v>
      </c>
      <c r="M48" s="238">
        <v>2741.1480000000001</v>
      </c>
      <c r="N48" s="238">
        <v>480</v>
      </c>
      <c r="O48" s="238">
        <v>190.6754</v>
      </c>
      <c r="P48" s="238">
        <v>289.32459999999998</v>
      </c>
      <c r="Q48" s="238">
        <v>83</v>
      </c>
      <c r="R48" s="238">
        <v>40.917169999999999</v>
      </c>
      <c r="S48" s="238">
        <v>42.082830000000001</v>
      </c>
      <c r="T48" s="238">
        <v>2694</v>
      </c>
      <c r="U48" s="238">
        <v>1421.952</v>
      </c>
      <c r="V48" s="238">
        <v>1272.048</v>
      </c>
    </row>
    <row r="49" spans="1:22" ht="14.05" customHeight="1" x14ac:dyDescent="0.55000000000000004">
      <c r="A49" s="232" t="s">
        <v>91</v>
      </c>
      <c r="B49" s="225" t="s">
        <v>91</v>
      </c>
      <c r="C49" s="225" t="s">
        <v>91</v>
      </c>
      <c r="D49" s="225" t="s">
        <v>91</v>
      </c>
      <c r="E49" s="225" t="s">
        <v>91</v>
      </c>
      <c r="F49" s="225" t="s">
        <v>91</v>
      </c>
      <c r="G49" s="225" t="s">
        <v>91</v>
      </c>
      <c r="H49" s="225" t="s">
        <v>91</v>
      </c>
      <c r="I49" s="225" t="s">
        <v>91</v>
      </c>
      <c r="J49" s="225" t="s">
        <v>91</v>
      </c>
      <c r="K49" s="225" t="s">
        <v>91</v>
      </c>
      <c r="L49" s="225" t="s">
        <v>91</v>
      </c>
      <c r="M49" s="225" t="s">
        <v>91</v>
      </c>
      <c r="N49" s="225" t="s">
        <v>91</v>
      </c>
      <c r="O49" s="225" t="s">
        <v>91</v>
      </c>
      <c r="P49" s="225" t="s">
        <v>91</v>
      </c>
      <c r="Q49" s="225" t="s">
        <v>91</v>
      </c>
      <c r="R49" s="225" t="s">
        <v>91</v>
      </c>
      <c r="S49" s="225" t="s">
        <v>91</v>
      </c>
      <c r="T49" s="225" t="s">
        <v>91</v>
      </c>
      <c r="U49" s="225" t="s">
        <v>91</v>
      </c>
      <c r="V49" s="225" t="s">
        <v>91</v>
      </c>
    </row>
    <row r="50" spans="1:22" ht="14.05" customHeight="1" x14ac:dyDescent="0.55000000000000004">
      <c r="A50" s="239" t="s">
        <v>173</v>
      </c>
      <c r="B50" s="239"/>
      <c r="C50" s="239"/>
      <c r="D50" s="239"/>
      <c r="E50" s="239"/>
      <c r="F50" s="239"/>
      <c r="G50" s="239"/>
      <c r="H50" s="239"/>
      <c r="I50" s="239"/>
      <c r="J50" s="239"/>
      <c r="K50" s="239"/>
      <c r="L50" s="239"/>
    </row>
    <row r="51" spans="1:22" ht="14.05" customHeight="1" x14ac:dyDescent="0.55000000000000004">
      <c r="A51" s="240" t="s">
        <v>174</v>
      </c>
      <c r="B51" s="240"/>
      <c r="C51" s="240"/>
      <c r="D51" s="240"/>
      <c r="E51" s="240"/>
      <c r="F51" s="240"/>
      <c r="G51" s="240"/>
      <c r="H51" s="240"/>
      <c r="I51" s="240"/>
      <c r="J51" s="240"/>
      <c r="K51" s="240"/>
      <c r="L51" s="240"/>
    </row>
    <row r="52" spans="1:22" ht="14.05" customHeight="1" x14ac:dyDescent="0.55000000000000004">
      <c r="A52" s="240" t="s">
        <v>175</v>
      </c>
    </row>
  </sheetData>
  <autoFilter ref="A4:V49" xr:uid="{00000000-0009-0000-0000-000001000000}"/>
  <mergeCells count="14">
    <mergeCell ref="T3:V3"/>
    <mergeCell ref="A27:B27"/>
    <mergeCell ref="C27:D27"/>
    <mergeCell ref="E27:G27"/>
    <mergeCell ref="H27:J27"/>
    <mergeCell ref="K27:M27"/>
    <mergeCell ref="N27:P27"/>
    <mergeCell ref="T27:V27"/>
    <mergeCell ref="A3:B3"/>
    <mergeCell ref="C3:D3"/>
    <mergeCell ref="E3:G3"/>
    <mergeCell ref="H3:J3"/>
    <mergeCell ref="K3:M3"/>
    <mergeCell ref="N3:P3"/>
  </mergeCells>
  <pageMargins left="1" right="1" top="1" bottom="1" header="0" footer="0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4A8F-737E-40E2-A691-FCF69C615BB2}">
  <dimension ref="A1:V28"/>
  <sheetViews>
    <sheetView zoomScaleNormal="100" workbookViewId="0">
      <pane ySplit="4" topLeftCell="A5" activePane="bottomLeft" state="frozen"/>
      <selection activeCell="B60" sqref="B60"/>
      <selection pane="bottomLeft" activeCell="B60" sqref="B60"/>
    </sheetView>
  </sheetViews>
  <sheetFormatPr defaultColWidth="8" defaultRowHeight="10" customHeight="1" x14ac:dyDescent="0.4"/>
  <cols>
    <col min="1" max="2" width="10.05078125" style="206" customWidth="1"/>
    <col min="3" max="10" width="10.7890625" style="206" customWidth="1"/>
    <col min="11" max="13" width="11.5234375" style="206" customWidth="1"/>
    <col min="14" max="16" width="10.7890625" style="206" customWidth="1"/>
    <col min="17" max="19" width="11.5234375" style="206" customWidth="1"/>
    <col min="20" max="22" width="10.7890625" style="206" customWidth="1"/>
    <col min="23" max="16384" width="8" style="206"/>
  </cols>
  <sheetData>
    <row r="1" spans="1:22" ht="16" customHeight="1" x14ac:dyDescent="0.7">
      <c r="A1" s="204" t="s">
        <v>176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</row>
    <row r="2" spans="1:22" ht="16" customHeight="1" x14ac:dyDescent="0.55000000000000004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</row>
    <row r="3" spans="1:22" s="209" customFormat="1" ht="14.05" customHeight="1" x14ac:dyDescent="0.55000000000000004">
      <c r="A3" s="207" t="s">
        <v>172</v>
      </c>
      <c r="B3" s="207"/>
      <c r="C3" s="207" t="s">
        <v>125</v>
      </c>
      <c r="D3" s="207"/>
      <c r="E3" s="207" t="s">
        <v>177</v>
      </c>
      <c r="F3" s="207"/>
      <c r="G3" s="207"/>
      <c r="H3" s="207" t="s">
        <v>178</v>
      </c>
      <c r="I3" s="207"/>
      <c r="J3" s="207"/>
      <c r="K3" s="207" t="s">
        <v>179</v>
      </c>
      <c r="L3" s="207"/>
      <c r="M3" s="207"/>
      <c r="N3" s="207" t="s">
        <v>180</v>
      </c>
      <c r="O3" s="207"/>
      <c r="P3" s="207"/>
      <c r="Q3" s="208" t="s">
        <v>181</v>
      </c>
      <c r="R3" s="208"/>
      <c r="S3" s="208"/>
      <c r="T3" s="207" t="s">
        <v>182</v>
      </c>
      <c r="U3" s="207"/>
      <c r="V3" s="207"/>
    </row>
    <row r="4" spans="1:22" ht="57" customHeight="1" x14ac:dyDescent="0.4">
      <c r="A4" s="241" t="s">
        <v>132</v>
      </c>
      <c r="B4" s="241" t="s">
        <v>133</v>
      </c>
      <c r="C4" s="241" t="s">
        <v>183</v>
      </c>
      <c r="D4" s="241" t="s">
        <v>184</v>
      </c>
      <c r="E4" s="241" t="s">
        <v>185</v>
      </c>
      <c r="F4" s="241" t="s">
        <v>186</v>
      </c>
      <c r="G4" s="241" t="s">
        <v>187</v>
      </c>
      <c r="H4" s="241" t="s">
        <v>188</v>
      </c>
      <c r="I4" s="241" t="s">
        <v>189</v>
      </c>
      <c r="J4" s="241" t="s">
        <v>190</v>
      </c>
      <c r="K4" s="241" t="s">
        <v>191</v>
      </c>
      <c r="L4" s="241" t="s">
        <v>192</v>
      </c>
      <c r="M4" s="241" t="s">
        <v>193</v>
      </c>
      <c r="N4" s="241" t="s">
        <v>194</v>
      </c>
      <c r="O4" s="241" t="s">
        <v>195</v>
      </c>
      <c r="P4" s="241" t="s">
        <v>147</v>
      </c>
      <c r="Q4" s="241" t="s">
        <v>196</v>
      </c>
      <c r="R4" s="241" t="s">
        <v>197</v>
      </c>
      <c r="S4" s="241" t="s">
        <v>198</v>
      </c>
      <c r="T4" s="241" t="s">
        <v>199</v>
      </c>
      <c r="U4" s="241" t="s">
        <v>200</v>
      </c>
      <c r="V4" s="241" t="s">
        <v>201</v>
      </c>
    </row>
    <row r="5" spans="1:22" ht="6.3" customHeight="1" x14ac:dyDescent="0.55000000000000004">
      <c r="A5" s="242"/>
      <c r="B5" s="243"/>
      <c r="C5" s="244"/>
      <c r="D5" s="245"/>
      <c r="E5" s="246"/>
      <c r="F5" s="247"/>
      <c r="G5" s="248"/>
      <c r="H5" s="246"/>
      <c r="I5" s="247"/>
      <c r="J5" s="248"/>
      <c r="K5" s="246"/>
      <c r="L5" s="247"/>
      <c r="M5" s="248"/>
      <c r="N5" s="246"/>
      <c r="O5" s="247"/>
      <c r="P5" s="248"/>
      <c r="Q5" s="246"/>
      <c r="R5" s="247"/>
      <c r="S5" s="248"/>
      <c r="T5" s="246"/>
      <c r="U5" s="247"/>
      <c r="V5" s="248"/>
    </row>
    <row r="6" spans="1:22" ht="12" customHeight="1" x14ac:dyDescent="0.55000000000000004">
      <c r="A6" s="249" t="s">
        <v>154</v>
      </c>
      <c r="B6" s="250">
        <v>730.5249</v>
      </c>
      <c r="C6" s="251">
        <v>334.47070000000002</v>
      </c>
      <c r="D6" s="252">
        <v>396.05430000000001</v>
      </c>
      <c r="E6" s="251">
        <v>519.38819999999998</v>
      </c>
      <c r="F6" s="220">
        <v>242.49010000000001</v>
      </c>
      <c r="G6" s="252">
        <v>276.8981</v>
      </c>
      <c r="H6" s="251">
        <v>20.773489999999999</v>
      </c>
      <c r="I6" s="220">
        <v>3.4314960000000001</v>
      </c>
      <c r="J6" s="252">
        <v>17.341999999999999</v>
      </c>
      <c r="K6" s="251">
        <v>93.956919999999997</v>
      </c>
      <c r="L6" s="220">
        <v>40.22251</v>
      </c>
      <c r="M6" s="252">
        <v>53.73442</v>
      </c>
      <c r="N6" s="251">
        <v>9.3387370000000001</v>
      </c>
      <c r="O6" s="220">
        <v>9.3387370000000001</v>
      </c>
      <c r="P6" s="252">
        <v>0</v>
      </c>
      <c r="Q6" s="251">
        <v>3.4692539999999998</v>
      </c>
      <c r="R6" s="220">
        <v>2.3538220000000001</v>
      </c>
      <c r="S6" s="252">
        <v>1.115432</v>
      </c>
      <c r="T6" s="251">
        <v>83.598299999999995</v>
      </c>
      <c r="U6" s="220">
        <v>36.633980000000001</v>
      </c>
      <c r="V6" s="252">
        <v>46.964320000000001</v>
      </c>
    </row>
    <row r="7" spans="1:22" ht="12" customHeight="1" x14ac:dyDescent="0.55000000000000004">
      <c r="A7" s="253" t="s">
        <v>155</v>
      </c>
      <c r="B7" s="254">
        <v>806.04769999999996</v>
      </c>
      <c r="C7" s="255">
        <v>415.77710000000002</v>
      </c>
      <c r="D7" s="256">
        <v>390.27050000000003</v>
      </c>
      <c r="E7" s="255">
        <v>595.97550000000001</v>
      </c>
      <c r="F7" s="225">
        <v>315.78230000000002</v>
      </c>
      <c r="G7" s="256">
        <v>280.19319999999999</v>
      </c>
      <c r="H7" s="255">
        <v>9.6041399999999992</v>
      </c>
      <c r="I7" s="225">
        <v>3.253838</v>
      </c>
      <c r="J7" s="256">
        <v>6.3503020000000001</v>
      </c>
      <c r="K7" s="255">
        <v>79.710589999999996</v>
      </c>
      <c r="L7" s="225">
        <v>32.977139999999999</v>
      </c>
      <c r="M7" s="256">
        <v>46.733449999999998</v>
      </c>
      <c r="N7" s="255">
        <v>12.266500000000001</v>
      </c>
      <c r="O7" s="225">
        <v>3.5137330000000002</v>
      </c>
      <c r="P7" s="256">
        <v>8.7527690000000007</v>
      </c>
      <c r="Q7" s="255">
        <v>2.9388800000000002</v>
      </c>
      <c r="R7" s="225">
        <v>1.1853659999999999</v>
      </c>
      <c r="S7" s="256">
        <v>1.7535130000000001</v>
      </c>
      <c r="T7" s="255">
        <v>105.55200000000001</v>
      </c>
      <c r="U7" s="225">
        <v>59.064720000000001</v>
      </c>
      <c r="V7" s="256">
        <v>46.487299999999998</v>
      </c>
    </row>
    <row r="8" spans="1:22" ht="12" customHeight="1" x14ac:dyDescent="0.55000000000000004">
      <c r="A8" s="249" t="s">
        <v>156</v>
      </c>
      <c r="B8" s="250">
        <v>974.77760000000001</v>
      </c>
      <c r="C8" s="251">
        <v>504.3245</v>
      </c>
      <c r="D8" s="252">
        <v>470.45310000000001</v>
      </c>
      <c r="E8" s="251">
        <v>737.69309999999996</v>
      </c>
      <c r="F8" s="220">
        <v>379.67700000000002</v>
      </c>
      <c r="G8" s="252">
        <v>358.01609999999999</v>
      </c>
      <c r="H8" s="251">
        <v>17.408470000000001</v>
      </c>
      <c r="I8" s="220">
        <v>8.8648489999999995</v>
      </c>
      <c r="J8" s="252">
        <v>8.5436230000000002</v>
      </c>
      <c r="K8" s="251">
        <v>101.57899999999999</v>
      </c>
      <c r="L8" s="220">
        <v>62.443080000000002</v>
      </c>
      <c r="M8" s="252">
        <v>39.135899999999999</v>
      </c>
      <c r="N8" s="251">
        <v>12.03383</v>
      </c>
      <c r="O8" s="220">
        <v>3.111634</v>
      </c>
      <c r="P8" s="252">
        <v>8.9222009999999994</v>
      </c>
      <c r="Q8" s="251">
        <v>2.2659880000000001</v>
      </c>
      <c r="R8" s="220">
        <v>0</v>
      </c>
      <c r="S8" s="252">
        <v>2.2659880000000001</v>
      </c>
      <c r="T8" s="251">
        <v>103.7972</v>
      </c>
      <c r="U8" s="220">
        <v>50.227930000000001</v>
      </c>
      <c r="V8" s="252">
        <v>53.569299999999998</v>
      </c>
    </row>
    <row r="9" spans="1:22" ht="12" customHeight="1" x14ac:dyDescent="0.55000000000000004">
      <c r="A9" s="253" t="s">
        <v>157</v>
      </c>
      <c r="B9" s="254">
        <v>987.88329999999996</v>
      </c>
      <c r="C9" s="255">
        <v>520.15930000000003</v>
      </c>
      <c r="D9" s="256">
        <v>467.72399999999999</v>
      </c>
      <c r="E9" s="255">
        <v>751.9751</v>
      </c>
      <c r="F9" s="225">
        <v>403.5616</v>
      </c>
      <c r="G9" s="256">
        <v>348.41340000000002</v>
      </c>
      <c r="H9" s="255">
        <v>17.392569999999999</v>
      </c>
      <c r="I9" s="225">
        <v>16.187349999999999</v>
      </c>
      <c r="J9" s="256">
        <v>1.2052229999999999</v>
      </c>
      <c r="K9" s="255">
        <v>100.3715</v>
      </c>
      <c r="L9" s="225">
        <v>50.582979999999999</v>
      </c>
      <c r="M9" s="256">
        <v>49.788519999999998</v>
      </c>
      <c r="N9" s="255">
        <v>8.7274960000000004</v>
      </c>
      <c r="O9" s="225">
        <v>3.218591</v>
      </c>
      <c r="P9" s="256">
        <v>5.5089050000000004</v>
      </c>
      <c r="Q9" s="255">
        <v>9.9775399999999994</v>
      </c>
      <c r="R9" s="225">
        <v>3.035714</v>
      </c>
      <c r="S9" s="256">
        <v>6.9418259999999998</v>
      </c>
      <c r="T9" s="255">
        <v>99.439059999999998</v>
      </c>
      <c r="U9" s="225">
        <v>43.573030000000003</v>
      </c>
      <c r="V9" s="256">
        <v>55.866030000000002</v>
      </c>
    </row>
    <row r="10" spans="1:22" ht="12" customHeight="1" x14ac:dyDescent="0.55000000000000004">
      <c r="A10" s="249" t="s">
        <v>158</v>
      </c>
      <c r="B10" s="250">
        <v>800.74429999999995</v>
      </c>
      <c r="C10" s="251">
        <v>490.2448</v>
      </c>
      <c r="D10" s="252">
        <v>310.49950000000001</v>
      </c>
      <c r="E10" s="251">
        <v>574.95100000000002</v>
      </c>
      <c r="F10" s="220">
        <v>330.3947</v>
      </c>
      <c r="G10" s="252">
        <v>244.55629999999999</v>
      </c>
      <c r="H10" s="251">
        <v>39.326500000000003</v>
      </c>
      <c r="I10" s="220">
        <v>27.375640000000001</v>
      </c>
      <c r="J10" s="252">
        <v>11.95086</v>
      </c>
      <c r="K10" s="251">
        <v>97.225679999999997</v>
      </c>
      <c r="L10" s="220">
        <v>70.228120000000004</v>
      </c>
      <c r="M10" s="252">
        <v>26.99756</v>
      </c>
      <c r="N10" s="251">
        <v>11.960610000000001</v>
      </c>
      <c r="O10" s="220">
        <v>5.5582839999999996</v>
      </c>
      <c r="P10" s="252">
        <v>6.4023300000000001</v>
      </c>
      <c r="Q10" s="251">
        <v>4.6710409999999998</v>
      </c>
      <c r="R10" s="220">
        <v>1.3648769999999999</v>
      </c>
      <c r="S10" s="252">
        <v>3.3061639999999999</v>
      </c>
      <c r="T10" s="251">
        <v>72.609449999999995</v>
      </c>
      <c r="U10" s="220">
        <v>55.323149999999998</v>
      </c>
      <c r="V10" s="252">
        <v>17.28631</v>
      </c>
    </row>
    <row r="11" spans="1:22" ht="12" customHeight="1" x14ac:dyDescent="0.55000000000000004">
      <c r="A11" s="253" t="s">
        <v>159</v>
      </c>
      <c r="B11" s="254">
        <v>743.89599999999996</v>
      </c>
      <c r="C11" s="255">
        <v>476.70650000000001</v>
      </c>
      <c r="D11" s="256">
        <v>267.18950000000001</v>
      </c>
      <c r="E11" s="255">
        <v>565.47699999999998</v>
      </c>
      <c r="F11" s="225">
        <v>353.40350000000001</v>
      </c>
      <c r="G11" s="256">
        <v>212.0735</v>
      </c>
      <c r="H11" s="255">
        <v>23.716249999999999</v>
      </c>
      <c r="I11" s="225">
        <v>20.302099999999999</v>
      </c>
      <c r="J11" s="256">
        <v>3.414145</v>
      </c>
      <c r="K11" s="255">
        <v>94.75291</v>
      </c>
      <c r="L11" s="225">
        <v>67.559619999999995</v>
      </c>
      <c r="M11" s="256">
        <v>27.193290000000001</v>
      </c>
      <c r="N11" s="255">
        <v>5.2034380000000002</v>
      </c>
      <c r="O11" s="225">
        <v>5.2034380000000002</v>
      </c>
      <c r="P11" s="256">
        <v>0</v>
      </c>
      <c r="Q11" s="255">
        <v>1.2615529999999999</v>
      </c>
      <c r="R11" s="225">
        <v>0</v>
      </c>
      <c r="S11" s="256">
        <v>1.2615529999999999</v>
      </c>
      <c r="T11" s="255">
        <v>53.484850000000002</v>
      </c>
      <c r="U11" s="225">
        <v>30.237780000000001</v>
      </c>
      <c r="V11" s="256">
        <v>23.247070000000001</v>
      </c>
    </row>
    <row r="12" spans="1:22" ht="12" customHeight="1" x14ac:dyDescent="0.55000000000000004">
      <c r="A12" s="249" t="s">
        <v>160</v>
      </c>
      <c r="B12" s="250">
        <v>756.26660000000004</v>
      </c>
      <c r="C12" s="251">
        <v>465.61529999999999</v>
      </c>
      <c r="D12" s="252">
        <v>290.65129999999999</v>
      </c>
      <c r="E12" s="251">
        <v>588.25789999999995</v>
      </c>
      <c r="F12" s="220">
        <v>362.20080000000002</v>
      </c>
      <c r="G12" s="252">
        <v>226.05709999999999</v>
      </c>
      <c r="H12" s="251">
        <v>27.350249999999999</v>
      </c>
      <c r="I12" s="220">
        <v>17.02441</v>
      </c>
      <c r="J12" s="252">
        <v>10.325839999999999</v>
      </c>
      <c r="K12" s="251">
        <v>89.255619999999993</v>
      </c>
      <c r="L12" s="220">
        <v>54.88297</v>
      </c>
      <c r="M12" s="252">
        <v>34.37265</v>
      </c>
      <c r="N12" s="251">
        <v>5.8340240000000003</v>
      </c>
      <c r="O12" s="220">
        <v>3.5673650000000001</v>
      </c>
      <c r="P12" s="252">
        <v>2.2666590000000002</v>
      </c>
      <c r="Q12" s="251">
        <v>3.3471609999999998</v>
      </c>
      <c r="R12" s="220">
        <v>3.3471609999999998</v>
      </c>
      <c r="S12" s="252">
        <v>0</v>
      </c>
      <c r="T12" s="251">
        <v>42.221679999999999</v>
      </c>
      <c r="U12" s="220">
        <v>24.59262</v>
      </c>
      <c r="V12" s="252">
        <v>17.629059999999999</v>
      </c>
    </row>
    <row r="13" spans="1:22" ht="12" customHeight="1" x14ac:dyDescent="0.55000000000000004">
      <c r="A13" s="253" t="s">
        <v>161</v>
      </c>
      <c r="B13" s="254">
        <v>692.89139999999998</v>
      </c>
      <c r="C13" s="255">
        <v>409.77910000000003</v>
      </c>
      <c r="D13" s="256">
        <v>283.1123</v>
      </c>
      <c r="E13" s="255">
        <v>556.32410000000004</v>
      </c>
      <c r="F13" s="225">
        <v>327.18610000000001</v>
      </c>
      <c r="G13" s="256">
        <v>229.13800000000001</v>
      </c>
      <c r="H13" s="255">
        <v>8.8519629999999996</v>
      </c>
      <c r="I13" s="225">
        <v>7.4168580000000004</v>
      </c>
      <c r="J13" s="256">
        <v>1.4351050000000001</v>
      </c>
      <c r="K13" s="255">
        <v>64.844909999999999</v>
      </c>
      <c r="L13" s="225">
        <v>38.410350000000001</v>
      </c>
      <c r="M13" s="256">
        <v>26.434560000000001</v>
      </c>
      <c r="N13" s="255">
        <v>13.30308</v>
      </c>
      <c r="O13" s="225">
        <v>5.6547010000000002</v>
      </c>
      <c r="P13" s="256">
        <v>7.6483829999999999</v>
      </c>
      <c r="Q13" s="255">
        <v>5.665756</v>
      </c>
      <c r="R13" s="225">
        <v>2.2076449999999999</v>
      </c>
      <c r="S13" s="256">
        <v>3.4581110000000002</v>
      </c>
      <c r="T13" s="255">
        <v>43.901519999999998</v>
      </c>
      <c r="U13" s="225">
        <v>28.903400000000001</v>
      </c>
      <c r="V13" s="256">
        <v>14.99812</v>
      </c>
    </row>
    <row r="14" spans="1:22" ht="12" customHeight="1" x14ac:dyDescent="0.55000000000000004">
      <c r="A14" s="249" t="s">
        <v>162</v>
      </c>
      <c r="B14" s="250">
        <v>718.42359999999996</v>
      </c>
      <c r="C14" s="251">
        <v>381.86399999999998</v>
      </c>
      <c r="D14" s="252">
        <v>336.55959999999999</v>
      </c>
      <c r="E14" s="251">
        <v>554.11929999999995</v>
      </c>
      <c r="F14" s="220">
        <v>289.29860000000002</v>
      </c>
      <c r="G14" s="252">
        <v>264.82069999999999</v>
      </c>
      <c r="H14" s="251">
        <v>12.86337</v>
      </c>
      <c r="I14" s="220">
        <v>9.5591449999999991</v>
      </c>
      <c r="J14" s="252">
        <v>3.3042250000000002</v>
      </c>
      <c r="K14" s="251">
        <v>79.938479999999998</v>
      </c>
      <c r="L14" s="220">
        <v>34.353160000000003</v>
      </c>
      <c r="M14" s="252">
        <v>45.585320000000003</v>
      </c>
      <c r="N14" s="251">
        <v>5.4838050000000003</v>
      </c>
      <c r="O14" s="220">
        <v>2.5166650000000002</v>
      </c>
      <c r="P14" s="252">
        <v>2.9671400000000001</v>
      </c>
      <c r="Q14" s="251">
        <v>3.8456570000000001</v>
      </c>
      <c r="R14" s="220">
        <v>2.9133249999999999</v>
      </c>
      <c r="S14" s="252">
        <v>0.93233200000000005</v>
      </c>
      <c r="T14" s="251">
        <v>62.173020000000001</v>
      </c>
      <c r="U14" s="220">
        <v>43.223059999999997</v>
      </c>
      <c r="V14" s="252">
        <v>18.949960000000001</v>
      </c>
    </row>
    <row r="15" spans="1:22" ht="12" customHeight="1" x14ac:dyDescent="0.55000000000000004">
      <c r="A15" s="253" t="s">
        <v>163</v>
      </c>
      <c r="B15" s="254">
        <v>473.7491</v>
      </c>
      <c r="C15" s="255">
        <v>280.36309999999997</v>
      </c>
      <c r="D15" s="256">
        <v>193.38589999999999</v>
      </c>
      <c r="E15" s="255">
        <v>363.44779999999997</v>
      </c>
      <c r="F15" s="225">
        <v>206.04329999999999</v>
      </c>
      <c r="G15" s="256">
        <v>157.40450000000001</v>
      </c>
      <c r="H15" s="255">
        <v>2.3258719999999999</v>
      </c>
      <c r="I15" s="225">
        <v>2.3258719999999999</v>
      </c>
      <c r="J15" s="256">
        <v>0</v>
      </c>
      <c r="K15" s="255">
        <v>50.083350000000003</v>
      </c>
      <c r="L15" s="225">
        <v>29.902100000000001</v>
      </c>
      <c r="M15" s="256">
        <v>20.181239999999999</v>
      </c>
      <c r="N15" s="255">
        <v>10.245749999999999</v>
      </c>
      <c r="O15" s="225">
        <v>6.2410709999999998</v>
      </c>
      <c r="P15" s="256">
        <v>4.0046840000000001</v>
      </c>
      <c r="Q15" s="255">
        <v>0.276256</v>
      </c>
      <c r="R15" s="225">
        <v>0</v>
      </c>
      <c r="S15" s="256">
        <v>0.276256</v>
      </c>
      <c r="T15" s="255">
        <v>47.370080000000002</v>
      </c>
      <c r="U15" s="225">
        <v>35.850790000000003</v>
      </c>
      <c r="V15" s="256">
        <v>11.51929</v>
      </c>
    </row>
    <row r="16" spans="1:22" ht="12" customHeight="1" x14ac:dyDescent="0.55000000000000004">
      <c r="A16" s="249" t="s">
        <v>164</v>
      </c>
      <c r="B16" s="250">
        <v>388.80500000000001</v>
      </c>
      <c r="C16" s="251">
        <v>237.52600000000001</v>
      </c>
      <c r="D16" s="252">
        <v>151.27889999999999</v>
      </c>
      <c r="E16" s="251">
        <v>302.20679999999999</v>
      </c>
      <c r="F16" s="220">
        <v>183.72399999999999</v>
      </c>
      <c r="G16" s="252">
        <v>118.4828</v>
      </c>
      <c r="H16" s="251">
        <v>13.46575</v>
      </c>
      <c r="I16" s="220">
        <v>0.80944700000000003</v>
      </c>
      <c r="J16" s="252">
        <v>12.65631</v>
      </c>
      <c r="K16" s="251">
        <v>45.699199999999998</v>
      </c>
      <c r="L16" s="220">
        <v>37.223939999999999</v>
      </c>
      <c r="M16" s="252">
        <v>8.4752639999999992</v>
      </c>
      <c r="N16" s="251">
        <v>3.051196</v>
      </c>
      <c r="O16" s="220">
        <v>3.051196</v>
      </c>
      <c r="P16" s="252">
        <v>0</v>
      </c>
      <c r="Q16" s="251">
        <v>0</v>
      </c>
      <c r="R16" s="220">
        <v>0</v>
      </c>
      <c r="S16" s="252">
        <v>0</v>
      </c>
      <c r="T16" s="251">
        <v>24.38204</v>
      </c>
      <c r="U16" s="220">
        <v>12.717460000000001</v>
      </c>
      <c r="V16" s="252">
        <v>11.664580000000001</v>
      </c>
    </row>
    <row r="17" spans="1:22" ht="12" customHeight="1" x14ac:dyDescent="0.55000000000000004">
      <c r="A17" s="253" t="s">
        <v>165</v>
      </c>
      <c r="B17" s="254">
        <v>346.84019999999998</v>
      </c>
      <c r="C17" s="255">
        <v>196.0324</v>
      </c>
      <c r="D17" s="256">
        <v>150.80779999999999</v>
      </c>
      <c r="E17" s="255">
        <v>246.20869999999999</v>
      </c>
      <c r="F17" s="225">
        <v>139.5514</v>
      </c>
      <c r="G17" s="256">
        <v>106.65730000000001</v>
      </c>
      <c r="H17" s="255">
        <v>7.3243660000000004</v>
      </c>
      <c r="I17" s="225">
        <v>3.5844140000000002</v>
      </c>
      <c r="J17" s="256">
        <v>3.7399520000000002</v>
      </c>
      <c r="K17" s="255">
        <v>65.11121</v>
      </c>
      <c r="L17" s="225">
        <v>43.504190000000001</v>
      </c>
      <c r="M17" s="256">
        <v>21.607030000000002</v>
      </c>
      <c r="N17" s="255">
        <v>6.852042</v>
      </c>
      <c r="O17" s="225">
        <v>5.6278990000000002</v>
      </c>
      <c r="P17" s="256">
        <v>1.224143</v>
      </c>
      <c r="Q17" s="255">
        <v>4.285641</v>
      </c>
      <c r="R17" s="225">
        <v>0</v>
      </c>
      <c r="S17" s="256">
        <v>4.285641</v>
      </c>
      <c r="T17" s="255">
        <v>17.058250000000001</v>
      </c>
      <c r="U17" s="225">
        <v>3.764497</v>
      </c>
      <c r="V17" s="256">
        <v>13.293749999999999</v>
      </c>
    </row>
    <row r="18" spans="1:22" ht="12" customHeight="1" x14ac:dyDescent="0.55000000000000004">
      <c r="A18" s="249" t="s">
        <v>166</v>
      </c>
      <c r="B18" s="250">
        <v>283.32420000000002</v>
      </c>
      <c r="C18" s="251">
        <v>144.13390000000001</v>
      </c>
      <c r="D18" s="252">
        <v>139.1902</v>
      </c>
      <c r="E18" s="251">
        <v>237.46539999999999</v>
      </c>
      <c r="F18" s="220">
        <v>119.3498</v>
      </c>
      <c r="G18" s="252">
        <v>118.1156</v>
      </c>
      <c r="H18" s="251">
        <v>1.8169869999999999</v>
      </c>
      <c r="I18" s="220">
        <v>0</v>
      </c>
      <c r="J18" s="252">
        <v>1.8169869999999999</v>
      </c>
      <c r="K18" s="251">
        <v>22.826840000000001</v>
      </c>
      <c r="L18" s="220">
        <v>12.61847</v>
      </c>
      <c r="M18" s="252">
        <v>10.20837</v>
      </c>
      <c r="N18" s="251">
        <v>2.6811219999999998</v>
      </c>
      <c r="O18" s="220">
        <v>2.6811219999999998</v>
      </c>
      <c r="P18" s="252">
        <v>0</v>
      </c>
      <c r="Q18" s="251">
        <v>0.37376799999999999</v>
      </c>
      <c r="R18" s="220">
        <v>0.37376799999999999</v>
      </c>
      <c r="S18" s="252">
        <v>0</v>
      </c>
      <c r="T18" s="251">
        <v>18.160029999999999</v>
      </c>
      <c r="U18" s="220">
        <v>9.1107980000000008</v>
      </c>
      <c r="V18" s="252">
        <v>9.0492360000000005</v>
      </c>
    </row>
    <row r="19" spans="1:22" ht="12" customHeight="1" x14ac:dyDescent="0.55000000000000004">
      <c r="A19" s="253" t="s">
        <v>167</v>
      </c>
      <c r="B19" s="254">
        <v>247.55269999999999</v>
      </c>
      <c r="C19" s="255">
        <v>134.36070000000001</v>
      </c>
      <c r="D19" s="256">
        <v>113.19199999999999</v>
      </c>
      <c r="E19" s="255">
        <v>203.65780000000001</v>
      </c>
      <c r="F19" s="225">
        <v>110.8342</v>
      </c>
      <c r="G19" s="256">
        <v>92.823670000000007</v>
      </c>
      <c r="H19" s="255">
        <v>3.8248760000000002</v>
      </c>
      <c r="I19" s="225">
        <v>3.8248760000000002</v>
      </c>
      <c r="J19" s="256">
        <v>0</v>
      </c>
      <c r="K19" s="255">
        <v>28.96735</v>
      </c>
      <c r="L19" s="225">
        <v>10.597379999999999</v>
      </c>
      <c r="M19" s="256">
        <v>18.369969999999999</v>
      </c>
      <c r="N19" s="255">
        <v>1.291984</v>
      </c>
      <c r="O19" s="225">
        <v>0</v>
      </c>
      <c r="P19" s="256">
        <v>1.291984</v>
      </c>
      <c r="Q19" s="255">
        <v>2.6215030000000001</v>
      </c>
      <c r="R19" s="225">
        <v>2.6215030000000001</v>
      </c>
      <c r="S19" s="256">
        <v>0</v>
      </c>
      <c r="T19" s="255">
        <v>7.1891610000000004</v>
      </c>
      <c r="U19" s="225">
        <v>6.4827560000000002</v>
      </c>
      <c r="V19" s="256">
        <v>0.70640499999999995</v>
      </c>
    </row>
    <row r="20" spans="1:22" ht="12" customHeight="1" x14ac:dyDescent="0.55000000000000004">
      <c r="A20" s="249" t="s">
        <v>168</v>
      </c>
      <c r="B20" s="250">
        <v>150.0249</v>
      </c>
      <c r="C20" s="251">
        <v>81.362480000000005</v>
      </c>
      <c r="D20" s="252">
        <v>68.662400000000005</v>
      </c>
      <c r="E20" s="251">
        <v>125.6408</v>
      </c>
      <c r="F20" s="220">
        <v>72.834789999999998</v>
      </c>
      <c r="G20" s="252">
        <v>52.805999999999997</v>
      </c>
      <c r="H20" s="251">
        <v>4.5150259999999998</v>
      </c>
      <c r="I20" s="220">
        <v>1.3955610000000001</v>
      </c>
      <c r="J20" s="252">
        <v>3.1194660000000001</v>
      </c>
      <c r="K20" s="251">
        <v>16.266089999999998</v>
      </c>
      <c r="L20" s="220">
        <v>3.9556550000000001</v>
      </c>
      <c r="M20" s="252">
        <v>12.31043</v>
      </c>
      <c r="N20" s="251">
        <v>0</v>
      </c>
      <c r="O20" s="220">
        <v>0</v>
      </c>
      <c r="P20" s="252">
        <v>0</v>
      </c>
      <c r="Q20" s="251">
        <v>0</v>
      </c>
      <c r="R20" s="220">
        <v>0</v>
      </c>
      <c r="S20" s="252">
        <v>0</v>
      </c>
      <c r="T20" s="251">
        <v>3.60297</v>
      </c>
      <c r="U20" s="220">
        <v>3.1764739999999998</v>
      </c>
      <c r="V20" s="252">
        <v>0.42649700000000001</v>
      </c>
    </row>
    <row r="21" spans="1:22" ht="12" customHeight="1" x14ac:dyDescent="0.55000000000000004">
      <c r="A21" s="253" t="s">
        <v>169</v>
      </c>
      <c r="B21" s="254">
        <v>117.49769999999999</v>
      </c>
      <c r="C21" s="255">
        <v>93.114519999999999</v>
      </c>
      <c r="D21" s="256">
        <v>24.383179999999999</v>
      </c>
      <c r="E21" s="255">
        <v>94.648039999999995</v>
      </c>
      <c r="F21" s="225">
        <v>78.812449999999998</v>
      </c>
      <c r="G21" s="256">
        <v>15.835599999999999</v>
      </c>
      <c r="H21" s="255">
        <v>1.564791</v>
      </c>
      <c r="I21" s="225">
        <v>0</v>
      </c>
      <c r="J21" s="256">
        <v>1.564791</v>
      </c>
      <c r="K21" s="255">
        <v>16.33822</v>
      </c>
      <c r="L21" s="225">
        <v>10.258710000000001</v>
      </c>
      <c r="M21" s="256">
        <v>6.0795110000000001</v>
      </c>
      <c r="N21" s="255">
        <v>0</v>
      </c>
      <c r="O21" s="225">
        <v>0</v>
      </c>
      <c r="P21" s="256">
        <v>0</v>
      </c>
      <c r="Q21" s="255">
        <v>0</v>
      </c>
      <c r="R21" s="225">
        <v>0</v>
      </c>
      <c r="S21" s="256">
        <v>0</v>
      </c>
      <c r="T21" s="255">
        <v>4.9466520000000003</v>
      </c>
      <c r="U21" s="225">
        <v>4.0433719999999997</v>
      </c>
      <c r="V21" s="256">
        <v>0.90327999999999997</v>
      </c>
    </row>
    <row r="22" spans="1:22" ht="12" customHeight="1" x14ac:dyDescent="0.55000000000000004">
      <c r="A22" s="249" t="s">
        <v>170</v>
      </c>
      <c r="B22" s="250">
        <v>48.36439</v>
      </c>
      <c r="C22" s="251">
        <v>31.019010000000002</v>
      </c>
      <c r="D22" s="252">
        <v>17.345389999999998</v>
      </c>
      <c r="E22" s="251">
        <v>36.047840000000001</v>
      </c>
      <c r="F22" s="220">
        <v>24.848569999999999</v>
      </c>
      <c r="G22" s="252">
        <v>11.19927</v>
      </c>
      <c r="H22" s="251">
        <v>0</v>
      </c>
      <c r="I22" s="220">
        <v>0</v>
      </c>
      <c r="J22" s="252">
        <v>0</v>
      </c>
      <c r="K22" s="251">
        <v>6.0721369999999997</v>
      </c>
      <c r="L22" s="220">
        <v>2.6523850000000002</v>
      </c>
      <c r="M22" s="252">
        <v>3.4197519999999999</v>
      </c>
      <c r="N22" s="251">
        <v>2.7263670000000002</v>
      </c>
      <c r="O22" s="220">
        <v>0</v>
      </c>
      <c r="P22" s="252">
        <v>2.7263670000000002</v>
      </c>
      <c r="Q22" s="251">
        <v>0</v>
      </c>
      <c r="R22" s="220">
        <v>0</v>
      </c>
      <c r="S22" s="252">
        <v>0</v>
      </c>
      <c r="T22" s="251">
        <v>3.5180509999999998</v>
      </c>
      <c r="U22" s="220">
        <v>3.5180509999999998</v>
      </c>
      <c r="V22" s="252">
        <v>0</v>
      </c>
    </row>
    <row r="23" spans="1:22" ht="12" customHeight="1" x14ac:dyDescent="0.55000000000000004">
      <c r="A23" s="253" t="s">
        <v>171</v>
      </c>
      <c r="B23" s="254">
        <v>50.386389999999999</v>
      </c>
      <c r="C23" s="255">
        <v>35.193669999999997</v>
      </c>
      <c r="D23" s="256">
        <v>15.192729999999999</v>
      </c>
      <c r="E23" s="255">
        <v>45.515459999999997</v>
      </c>
      <c r="F23" s="225">
        <v>31.529070000000001</v>
      </c>
      <c r="G23" s="256">
        <v>13.98639</v>
      </c>
      <c r="H23" s="255">
        <v>1.875308</v>
      </c>
      <c r="I23" s="225">
        <v>1.875308</v>
      </c>
      <c r="J23" s="256">
        <v>0</v>
      </c>
      <c r="K23" s="255">
        <v>0</v>
      </c>
      <c r="L23" s="225">
        <v>0</v>
      </c>
      <c r="M23" s="256">
        <v>0</v>
      </c>
      <c r="N23" s="255">
        <v>0</v>
      </c>
      <c r="O23" s="225">
        <v>0</v>
      </c>
      <c r="P23" s="256">
        <v>0</v>
      </c>
      <c r="Q23" s="255">
        <v>0</v>
      </c>
      <c r="R23" s="225">
        <v>0</v>
      </c>
      <c r="S23" s="256">
        <v>0</v>
      </c>
      <c r="T23" s="255">
        <v>2.9956239999999998</v>
      </c>
      <c r="U23" s="225">
        <v>1.7892859999999999</v>
      </c>
      <c r="V23" s="256">
        <v>1.2063379999999999</v>
      </c>
    </row>
    <row r="24" spans="1:22" ht="12" customHeight="1" x14ac:dyDescent="0.55000000000000004">
      <c r="A24" s="257" t="s">
        <v>133</v>
      </c>
      <c r="B24" s="258">
        <v>9318</v>
      </c>
      <c r="C24" s="259">
        <v>5232.0469999999996</v>
      </c>
      <c r="D24" s="260">
        <v>4085.953</v>
      </c>
      <c r="E24" s="259">
        <v>7099</v>
      </c>
      <c r="F24" s="261">
        <v>3971.5219999999999</v>
      </c>
      <c r="G24" s="260">
        <v>3127.4769999999999</v>
      </c>
      <c r="H24" s="259">
        <v>214</v>
      </c>
      <c r="I24" s="261">
        <v>127.2312</v>
      </c>
      <c r="J24" s="260">
        <v>86.768820000000005</v>
      </c>
      <c r="K24" s="259">
        <v>1053</v>
      </c>
      <c r="L24" s="261">
        <v>602.37279999999998</v>
      </c>
      <c r="M24" s="260">
        <v>450.62720000000002</v>
      </c>
      <c r="N24" s="259">
        <v>111</v>
      </c>
      <c r="O24" s="261">
        <v>59.284439999999996</v>
      </c>
      <c r="P24" s="260">
        <v>51.715560000000004</v>
      </c>
      <c r="Q24" s="259">
        <v>45</v>
      </c>
      <c r="R24" s="261">
        <v>19.403179999999999</v>
      </c>
      <c r="S24" s="260">
        <v>25.596820000000001</v>
      </c>
      <c r="T24" s="259">
        <v>796</v>
      </c>
      <c r="U24" s="261">
        <v>452.23320000000001</v>
      </c>
      <c r="V24" s="260">
        <v>343.76679999999999</v>
      </c>
    </row>
    <row r="25" spans="1:22" ht="12" customHeight="1" x14ac:dyDescent="0.4">
      <c r="A25" s="262" t="s">
        <v>91</v>
      </c>
      <c r="B25" s="263" t="s">
        <v>91</v>
      </c>
      <c r="C25" s="263" t="s">
        <v>91</v>
      </c>
      <c r="D25" s="263" t="s">
        <v>91</v>
      </c>
      <c r="E25" s="263" t="s">
        <v>91</v>
      </c>
      <c r="F25" s="263" t="s">
        <v>91</v>
      </c>
      <c r="G25" s="263" t="s">
        <v>91</v>
      </c>
      <c r="H25" s="263" t="s">
        <v>91</v>
      </c>
      <c r="I25" s="263" t="s">
        <v>91</v>
      </c>
      <c r="J25" s="263" t="s">
        <v>91</v>
      </c>
      <c r="K25" s="263" t="s">
        <v>91</v>
      </c>
      <c r="L25" s="263" t="s">
        <v>91</v>
      </c>
      <c r="M25" s="263" t="s">
        <v>91</v>
      </c>
      <c r="N25" s="263" t="s">
        <v>91</v>
      </c>
      <c r="O25" s="263" t="s">
        <v>91</v>
      </c>
      <c r="P25" s="263" t="s">
        <v>91</v>
      </c>
      <c r="Q25" s="263" t="s">
        <v>91</v>
      </c>
      <c r="R25" s="263" t="s">
        <v>91</v>
      </c>
      <c r="S25" s="263" t="s">
        <v>91</v>
      </c>
      <c r="T25" s="263" t="s">
        <v>91</v>
      </c>
      <c r="U25" s="263" t="s">
        <v>91</v>
      </c>
      <c r="V25" s="263" t="s">
        <v>91</v>
      </c>
    </row>
    <row r="26" spans="1:22" ht="14.05" customHeight="1" x14ac:dyDescent="0.4">
      <c r="A26" s="239" t="s">
        <v>173</v>
      </c>
    </row>
    <row r="27" spans="1:22" ht="14.05" customHeight="1" x14ac:dyDescent="0.4">
      <c r="A27" s="240" t="s">
        <v>174</v>
      </c>
    </row>
    <row r="28" spans="1:22" ht="14.05" customHeight="1" x14ac:dyDescent="0.4">
      <c r="A28" s="240" t="s">
        <v>175</v>
      </c>
    </row>
  </sheetData>
  <autoFilter ref="A4:V25" xr:uid="{00000000-0009-0000-0000-000002000000}"/>
  <mergeCells count="7">
    <mergeCell ref="T3:V3"/>
    <mergeCell ref="A3:B3"/>
    <mergeCell ref="C3:D3"/>
    <mergeCell ref="E3:G3"/>
    <mergeCell ref="H3:J3"/>
    <mergeCell ref="K3:M3"/>
    <mergeCell ref="N3:P3"/>
  </mergeCells>
  <pageMargins left="1" right="1" top="1" bottom="1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HSTP</vt:lpstr>
      <vt:lpstr>65+ Forecasts</vt:lpstr>
      <vt:lpstr>Population Estimates</vt:lpstr>
      <vt:lpstr>LEP</vt:lpstr>
      <vt:lpstr>Small Area Demographic Estimate</vt:lpstr>
      <vt:lpstr>Hispanic Population 2025</vt:lpstr>
      <vt:lpstr>HSTP!Print_Titles</vt:lpstr>
      <vt:lpstr>'Population Estimates'!Print_Titles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Thera Black</dc:creator>
  <cp:lastModifiedBy>Thera Black</cp:lastModifiedBy>
  <cp:lastPrinted>2026-08-02T21:01:27Z</cp:lastPrinted>
  <dcterms:created xsi:type="dcterms:W3CDTF">2026-08-01T21:12:55Z</dcterms:created>
  <dcterms:modified xsi:type="dcterms:W3CDTF">2026-08-02T21:52:57Z</dcterms:modified>
</cp:coreProperties>
</file>